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Planteo Ejercicio" sheetId="1" r:id="rId1"/>
    <sheet name="Resolución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0" i="3"/>
  <c r="G143" s="1"/>
  <c r="G152" s="1"/>
  <c r="G157" s="1"/>
  <c r="G159" s="1"/>
  <c r="G138"/>
  <c r="G128"/>
  <c r="J15"/>
  <c r="G21"/>
  <c r="I21"/>
  <c r="K85" l="1"/>
  <c r="I122" l="1"/>
  <c r="F122"/>
  <c r="I114"/>
  <c r="F114"/>
  <c r="I106"/>
  <c r="F106"/>
  <c r="I98"/>
  <c r="F98"/>
  <c r="F85" l="1"/>
  <c r="H85"/>
  <c r="K56"/>
  <c r="M56"/>
  <c r="H67" l="1"/>
  <c r="F67"/>
  <c r="H45"/>
  <c r="F45"/>
  <c r="H58"/>
  <c r="F58"/>
  <c r="H35"/>
  <c r="F35"/>
  <c r="M36"/>
  <c r="K36"/>
  <c r="M45" l="1"/>
  <c r="K45"/>
</calcChain>
</file>

<file path=xl/sharedStrings.xml><?xml version="1.0" encoding="utf-8"?>
<sst xmlns="http://schemas.openxmlformats.org/spreadsheetml/2006/main" count="198" uniqueCount="113">
  <si>
    <t>MACROECONOMIA - FACULTAD DE CS ECONOMICAS Y JURIDICAS DE LA UNLPam</t>
  </si>
  <si>
    <t>Valor</t>
  </si>
  <si>
    <t>Concepto</t>
  </si>
  <si>
    <t>EGRESOS</t>
  </si>
  <si>
    <t>INGRESOS</t>
  </si>
  <si>
    <t>Cuenta de Conciliación de Capital de las Familias</t>
  </si>
  <si>
    <t>Cuenta de transacciones Corrientes de las Familias</t>
  </si>
  <si>
    <t>Total</t>
  </si>
  <si>
    <t>pagos y transf netas</t>
  </si>
  <si>
    <t>Ahorro flias</t>
  </si>
  <si>
    <t>Cuenta transacciones Corrientes sector Gobierno</t>
  </si>
  <si>
    <t>Superavit publico</t>
  </si>
  <si>
    <t>Ahorro externo</t>
  </si>
  <si>
    <t>Cuenta Conciliación de Capital del Sector Gobierno</t>
  </si>
  <si>
    <t>Pagos y transf netas</t>
  </si>
  <si>
    <t>Superávit Público</t>
  </si>
  <si>
    <t>Cuenta de Ahorro e Inversión</t>
  </si>
  <si>
    <t>Inversión</t>
  </si>
  <si>
    <t>Ahorro</t>
  </si>
  <si>
    <t>Superávit público</t>
  </si>
  <si>
    <t>Ahorro Externo</t>
  </si>
  <si>
    <t>Ahorro Familias</t>
  </si>
  <si>
    <t>Impuestos directos pagados por las familias</t>
  </si>
  <si>
    <t>Exportaciones</t>
  </si>
  <si>
    <t>Importaciones</t>
  </si>
  <si>
    <t>EJERCICIO N°10</t>
  </si>
  <si>
    <t>Dadas las siguientes transacciones correspondientes a una economía, para el año 19XX y expresadas en millones de unidades monetarias a precios de ese año,</t>
  </si>
  <si>
    <t>Aportes personales jubilatorios</t>
  </si>
  <si>
    <t>Otras transf corrientes de las Familias al Gobierno General</t>
  </si>
  <si>
    <t>Sueldos y salarios recibidos por las familias (incluye aportes personales, excluye aportes patronales)</t>
  </si>
  <si>
    <t>Utilidades de empresas no constituidas como S.A. (incluye ingresos de las Flias por intereses, alquileres y rentas netas)</t>
  </si>
  <si>
    <t>Transferencias corrientes del Gobierno General a las Flias.</t>
  </si>
  <si>
    <t>Gastos de consumo del Gobierno</t>
  </si>
  <si>
    <t>Subsidios a las Empresas</t>
  </si>
  <si>
    <t>Intereses de la deuda pública pagados a las Empresas</t>
  </si>
  <si>
    <t>Ingresos del Gobierno General procedentes de sus propiedades y empresas</t>
  </si>
  <si>
    <t>Impuestos indirectos</t>
  </si>
  <si>
    <t>Impuestos directos pagados por las sociedades anónimas</t>
  </si>
  <si>
    <t>Aportes patronales jubilatorios</t>
  </si>
  <si>
    <t>Exportaciones de mercaderias y servicios</t>
  </si>
  <si>
    <t>Ingresos de factores extranjeros</t>
  </si>
  <si>
    <t>Importaciones de mercaderías y servicios</t>
  </si>
  <si>
    <t>Inversion bruta interna fija</t>
  </si>
  <si>
    <t>Variación de existencias</t>
  </si>
  <si>
    <t>Ahorro de sociedades anónimas y empresas públicas</t>
  </si>
  <si>
    <t>Amortizaciones de capital fijo</t>
  </si>
  <si>
    <t>a)</t>
  </si>
  <si>
    <t>Conciliación de Capital del sector Externo</t>
  </si>
  <si>
    <t>b)</t>
  </si>
  <si>
    <t>1- Oferta y demanda global, interna y externa, de bienes y servicios finales nacionales</t>
  </si>
  <si>
    <t>Oferta Global</t>
  </si>
  <si>
    <t>Demanda global</t>
  </si>
  <si>
    <t>PBIm</t>
  </si>
  <si>
    <t>Consumo privado</t>
  </si>
  <si>
    <t>Consumo Público</t>
  </si>
  <si>
    <t>2- Oferta y demanda global, interna y externa, de bienes y servicios finales nacionales e importados</t>
  </si>
  <si>
    <t>3-Oferta y demanda global interna de bienes y servicios finales nacionales e importados -o mercderías y servicios disponibles-</t>
  </si>
  <si>
    <t xml:space="preserve">      Cuenta de formación del Producto e Ingreso</t>
  </si>
  <si>
    <t>C</t>
  </si>
  <si>
    <t>G</t>
  </si>
  <si>
    <t>X</t>
  </si>
  <si>
    <t>M</t>
  </si>
  <si>
    <t>IBI</t>
  </si>
  <si>
    <t>VE</t>
  </si>
  <si>
    <t>S</t>
  </si>
  <si>
    <t>U</t>
  </si>
  <si>
    <t>TR</t>
  </si>
  <si>
    <t>YP</t>
  </si>
  <si>
    <t>UTIL ND</t>
  </si>
  <si>
    <t>SUBS</t>
  </si>
  <si>
    <t>INT. DP</t>
  </si>
  <si>
    <t>ALQ</t>
  </si>
  <si>
    <t>II</t>
  </si>
  <si>
    <t>IMP. D</t>
  </si>
  <si>
    <t>AP. JUBIL.</t>
  </si>
  <si>
    <t>AHORRO S.A</t>
  </si>
  <si>
    <t>Amortiz.</t>
  </si>
  <si>
    <t>YBIm</t>
  </si>
  <si>
    <t>REM FACT. EXT</t>
  </si>
  <si>
    <t>VABm</t>
  </si>
  <si>
    <t>PT</t>
  </si>
  <si>
    <t>4-Oferta y demanda global interna de bienes y servicios finales nacionales</t>
  </si>
  <si>
    <t>Cuenta transacciones Corrientes sector Empresas</t>
  </si>
  <si>
    <t>Cuenta de transacciones Ctes. Sector externo</t>
  </si>
  <si>
    <t>PBIf</t>
  </si>
  <si>
    <t>PBNm</t>
  </si>
  <si>
    <t>RFP al Ext.</t>
  </si>
  <si>
    <t>RFP del Ext.</t>
  </si>
  <si>
    <t>más</t>
  </si>
  <si>
    <t>menos</t>
  </si>
  <si>
    <t>PNIm</t>
  </si>
  <si>
    <t>II -12</t>
  </si>
  <si>
    <t>Subs - 9</t>
  </si>
  <si>
    <t>PNNf=YN</t>
  </si>
  <si>
    <t>Yd</t>
  </si>
  <si>
    <t>Consumo</t>
  </si>
  <si>
    <t>Menos - 12</t>
  </si>
  <si>
    <t>más - 9</t>
  </si>
  <si>
    <t>Menos - 21</t>
  </si>
  <si>
    <t>YBIm= S+R+B+I+Am+II-Subs.  -   PBIm= C+I+G+X-M</t>
  </si>
  <si>
    <t>a) construir la cuenta consolidada de transacciones corrientes de cada Sector y la cuenta consolidada de ahorro e inversión de la economía.</t>
  </si>
  <si>
    <t>c) obtener, especificando sus componentes, los valores correspondientesa los pares de conceptos (1) oferta y demanda global, interna y externa, de bienes y servicios finales nacionales, (2) oferta y demanda global, interna y externa, de bienes y servicios finales nacionales e importados, (3) oferta y demanda global interna de bienes y servicios finales nacionales e importados -o mercaderías y servicios disponibles-y (4) oferta y demanda global interna de bienes y servicios finales nacionales.</t>
  </si>
  <si>
    <t>b) Mide (por distintas metodologías) y valúa (de distintas formas) los bienes y servicios producidos en la economía.</t>
  </si>
  <si>
    <t>d) Identifica, con la información que tienes hasta el momento y sin realizar ningún cálculo, el valor correspondiente al ingreso personal.</t>
  </si>
  <si>
    <t>e) Partiendo de la infomación obtenida en el apartado d), encuentra el valor del ingreso nacional.</t>
  </si>
  <si>
    <t>f) Señala, partiendo de la información del apartado d), cual es el valor del ahorro de las familias de la economía, dejando calculados los conceptos intermedios necesarios para orbtener dicho valor.</t>
  </si>
  <si>
    <t>c)</t>
  </si>
  <si>
    <t>e) y f)</t>
  </si>
  <si>
    <t>MACROECONOMIA - FACULTAD DE CIENCIAS ECONOMICAS Y JURIDICAS DE LA UNLPam</t>
  </si>
  <si>
    <t>EJERCICIO N° 10</t>
  </si>
  <si>
    <t>Gastos en bienes y servicios de consumo por parte de las Familias.</t>
  </si>
  <si>
    <t>VABm= PT - Insumos +/- VE</t>
  </si>
  <si>
    <t>PNIf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</si>
</sst>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Border="1"/>
    <xf numFmtId="44" fontId="0" fillId="0" borderId="0" xfId="1" applyFont="1"/>
    <xf numFmtId="0" fontId="0" fillId="6" borderId="0" xfId="0" applyFill="1"/>
    <xf numFmtId="0" fontId="0" fillId="6" borderId="0" xfId="0" applyFill="1" applyAlignment="1">
      <alignment wrapText="1"/>
    </xf>
    <xf numFmtId="44" fontId="0" fillId="6" borderId="0" xfId="1" applyFont="1" applyFill="1" applyAlignment="1">
      <alignment wrapText="1"/>
    </xf>
    <xf numFmtId="44" fontId="0" fillId="6" borderId="0" xfId="1" applyFont="1" applyFill="1"/>
    <xf numFmtId="44" fontId="0" fillId="0" borderId="0" xfId="1" applyFont="1" applyBorder="1"/>
    <xf numFmtId="44" fontId="1" fillId="3" borderId="0" xfId="1" applyFont="1" applyFill="1" applyBorder="1"/>
    <xf numFmtId="44" fontId="0" fillId="0" borderId="0" xfId="1" applyFont="1" applyFill="1" applyBorder="1"/>
    <xf numFmtId="44" fontId="0" fillId="0" borderId="8" xfId="1" applyFont="1" applyBorder="1"/>
    <xf numFmtId="0" fontId="5" fillId="0" borderId="0" xfId="0" applyFont="1" applyAlignment="1">
      <alignment horizontal="left"/>
    </xf>
    <xf numFmtId="44" fontId="0" fillId="0" borderId="3" xfId="1" applyFont="1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44" fontId="1" fillId="0" borderId="3" xfId="1" applyFont="1" applyBorder="1"/>
    <xf numFmtId="0" fontId="0" fillId="0" borderId="3" xfId="1" applyNumberFormat="1" applyFont="1" applyFill="1" applyBorder="1" applyAlignment="1">
      <alignment horizontal="center"/>
    </xf>
    <xf numFmtId="44" fontId="1" fillId="0" borderId="3" xfId="0" applyNumberFormat="1" applyFont="1" applyBorder="1"/>
    <xf numFmtId="0" fontId="0" fillId="6" borderId="3" xfId="0" applyFill="1" applyBorder="1" applyAlignment="1">
      <alignment horizontal="center"/>
    </xf>
    <xf numFmtId="44" fontId="0" fillId="6" borderId="3" xfId="1" applyFont="1" applyFill="1" applyBorder="1"/>
    <xf numFmtId="0" fontId="0" fillId="6" borderId="3" xfId="0" applyFill="1" applyBorder="1"/>
    <xf numFmtId="0" fontId="0" fillId="0" borderId="0" xfId="0" applyAlignment="1">
      <alignment horizontal="center" wrapText="1"/>
    </xf>
    <xf numFmtId="44" fontId="0" fillId="0" borderId="0" xfId="0" applyNumberFormat="1"/>
    <xf numFmtId="44" fontId="0" fillId="0" borderId="14" xfId="1" applyFont="1" applyBorder="1"/>
    <xf numFmtId="0" fontId="0" fillId="4" borderId="14" xfId="0" applyFill="1" applyBorder="1"/>
    <xf numFmtId="44" fontId="0" fillId="4" borderId="14" xfId="1" applyFont="1" applyFill="1" applyBorder="1"/>
    <xf numFmtId="44" fontId="0" fillId="4" borderId="0" xfId="1" applyFont="1" applyFill="1"/>
    <xf numFmtId="0" fontId="0" fillId="8" borderId="0" xfId="0" applyFill="1"/>
    <xf numFmtId="44" fontId="0" fillId="8" borderId="0" xfId="1" applyFont="1" applyFill="1"/>
    <xf numFmtId="44" fontId="0" fillId="8" borderId="14" xfId="1" applyFont="1" applyFill="1" applyBorder="1"/>
    <xf numFmtId="0" fontId="5" fillId="0" borderId="0" xfId="0" applyFont="1"/>
    <xf numFmtId="0" fontId="5" fillId="4" borderId="0" xfId="0" applyFont="1" applyFill="1"/>
    <xf numFmtId="0" fontId="5" fillId="8" borderId="0" xfId="0" applyFont="1" applyFill="1"/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ill="1"/>
    <xf numFmtId="0" fontId="0" fillId="0" borderId="0" xfId="0" applyFont="1"/>
    <xf numFmtId="44" fontId="7" fillId="0" borderId="14" xfId="0" applyNumberFormat="1" applyFont="1" applyBorder="1"/>
    <xf numFmtId="44" fontId="7" fillId="0" borderId="14" xfId="1" applyFont="1" applyBorder="1"/>
    <xf numFmtId="44" fontId="7" fillId="0" borderId="0" xfId="1" applyFont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Fill="1" applyBorder="1" applyAlignment="1">
      <alignment horizontal="center" wrapText="1"/>
    </xf>
    <xf numFmtId="44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9" fillId="0" borderId="0" xfId="1" applyFont="1" applyBorder="1"/>
    <xf numFmtId="44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4" fontId="10" fillId="0" borderId="0" xfId="1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left"/>
    </xf>
    <xf numFmtId="44" fontId="10" fillId="0" borderId="10" xfId="1" applyFont="1" applyBorder="1"/>
    <xf numFmtId="0" fontId="10" fillId="0" borderId="9" xfId="0" applyFont="1" applyBorder="1"/>
    <xf numFmtId="0" fontId="10" fillId="0" borderId="4" xfId="0" applyFont="1" applyBorder="1"/>
    <xf numFmtId="44" fontId="10" fillId="0" borderId="5" xfId="1" applyFont="1" applyBorder="1"/>
    <xf numFmtId="0" fontId="10" fillId="0" borderId="11" xfId="0" applyFont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4" fontId="9" fillId="0" borderId="1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44" fontId="9" fillId="0" borderId="6" xfId="1" applyFont="1" applyBorder="1"/>
    <xf numFmtId="0" fontId="9" fillId="0" borderId="9" xfId="0" applyFont="1" applyBorder="1" applyAlignment="1">
      <alignment horizontal="left"/>
    </xf>
    <xf numFmtId="44" fontId="9" fillId="0" borderId="10" xfId="1" applyFont="1" applyBorder="1"/>
    <xf numFmtId="0" fontId="9" fillId="0" borderId="7" xfId="0" applyFont="1" applyBorder="1"/>
    <xf numFmtId="0" fontId="9" fillId="0" borderId="9" xfId="0" applyFont="1" applyBorder="1"/>
    <xf numFmtId="44" fontId="11" fillId="3" borderId="0" xfId="1" applyFont="1" applyFill="1" applyBorder="1"/>
    <xf numFmtId="0" fontId="9" fillId="0" borderId="0" xfId="0" applyFont="1" applyBorder="1"/>
    <xf numFmtId="0" fontId="9" fillId="0" borderId="4" xfId="0" applyFont="1" applyBorder="1"/>
    <xf numFmtId="44" fontId="9" fillId="0" borderId="5" xfId="1" applyFont="1" applyBorder="1"/>
    <xf numFmtId="44" fontId="11" fillId="0" borderId="12" xfId="1" applyFont="1" applyBorder="1"/>
    <xf numFmtId="44" fontId="11" fillId="0" borderId="8" xfId="1" applyFont="1" applyBorder="1"/>
    <xf numFmtId="44" fontId="0" fillId="9" borderId="0" xfId="1" applyFont="1" applyFill="1"/>
    <xf numFmtId="0" fontId="0" fillId="9" borderId="0" xfId="0" applyFill="1"/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3" xfId="0" applyFont="1" applyBorder="1" applyAlignment="1">
      <alignment horizontal="center"/>
    </xf>
    <xf numFmtId="44" fontId="9" fillId="10" borderId="0" xfId="1" applyFont="1" applyFill="1" applyBorder="1" applyAlignment="1">
      <alignment horizontal="center"/>
    </xf>
    <xf numFmtId="0" fontId="10" fillId="10" borderId="0" xfId="0" applyFont="1" applyFill="1"/>
    <xf numFmtId="44" fontId="9" fillId="1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42"/>
  <sheetViews>
    <sheetView showGridLines="0" tabSelected="1" topLeftCell="A13" zoomScaleNormal="100" workbookViewId="0">
      <selection activeCell="D32" sqref="D32"/>
    </sheetView>
  </sheetViews>
  <sheetFormatPr baseColWidth="10" defaultRowHeight="15"/>
  <cols>
    <col min="7" max="7" width="18.7109375" bestFit="1" customWidth="1"/>
    <col min="9" max="9" width="18.140625" customWidth="1"/>
    <col min="12" max="12" width="11.42578125" bestFit="1" customWidth="1"/>
  </cols>
  <sheetData>
    <row r="3" spans="2:13">
      <c r="B3" s="1" t="s">
        <v>25</v>
      </c>
    </row>
    <row r="4" spans="2:13">
      <c r="B4" s="1" t="s">
        <v>0</v>
      </c>
    </row>
    <row r="5" spans="2:13">
      <c r="B5" s="1"/>
    </row>
    <row r="6" spans="2:13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2:13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9" spans="2:13" ht="42" customHeight="1">
      <c r="B9" s="94" t="s">
        <v>26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2:13" ht="52.5" customHeight="1">
      <c r="B10" s="10"/>
      <c r="C10" s="96" t="s">
        <v>100</v>
      </c>
      <c r="D10" s="96"/>
      <c r="E10" s="96"/>
      <c r="F10" s="96"/>
      <c r="G10" s="96"/>
      <c r="H10" s="96"/>
      <c r="I10" s="96"/>
      <c r="J10" s="96"/>
      <c r="K10" s="96"/>
      <c r="L10" s="96"/>
      <c r="M10" s="10"/>
    </row>
    <row r="11" spans="2:13" ht="15" customHeight="1">
      <c r="B11" s="32"/>
      <c r="C11" s="96" t="s">
        <v>102</v>
      </c>
      <c r="D11" s="96"/>
      <c r="E11" s="96"/>
      <c r="F11" s="96"/>
      <c r="G11" s="96"/>
      <c r="H11" s="96"/>
      <c r="I11" s="96"/>
      <c r="J11" s="96"/>
      <c r="K11" s="96"/>
      <c r="L11" s="96"/>
      <c r="M11" s="32"/>
    </row>
    <row r="12" spans="2:13" ht="60.75" customHeight="1">
      <c r="B12" s="10"/>
      <c r="C12" s="96" t="s">
        <v>101</v>
      </c>
      <c r="D12" s="96"/>
      <c r="E12" s="96"/>
      <c r="F12" s="96"/>
      <c r="G12" s="96"/>
      <c r="H12" s="96"/>
      <c r="I12" s="96"/>
      <c r="J12" s="96"/>
      <c r="K12" s="96"/>
      <c r="L12" s="96"/>
      <c r="M12" s="10"/>
    </row>
    <row r="13" spans="2:13" ht="14.25" customHeight="1">
      <c r="B13" s="32"/>
      <c r="C13" s="96" t="s">
        <v>103</v>
      </c>
      <c r="D13" s="96"/>
      <c r="E13" s="96"/>
      <c r="F13" s="96"/>
      <c r="G13" s="96"/>
      <c r="H13" s="96"/>
      <c r="I13" s="96"/>
      <c r="J13" s="96"/>
      <c r="K13" s="96"/>
      <c r="L13" s="96"/>
      <c r="M13" s="32"/>
    </row>
    <row r="14" spans="2:13" ht="14.25" customHeight="1">
      <c r="B14" s="32"/>
      <c r="C14" s="96" t="s">
        <v>104</v>
      </c>
      <c r="D14" s="96"/>
      <c r="E14" s="96"/>
      <c r="F14" s="96"/>
      <c r="G14" s="96"/>
      <c r="H14" s="96"/>
      <c r="I14" s="96"/>
      <c r="J14" s="96"/>
      <c r="K14" s="96"/>
      <c r="L14" s="96"/>
      <c r="M14" s="32"/>
    </row>
    <row r="15" spans="2:13" ht="14.25" customHeight="1">
      <c r="B15" s="32"/>
      <c r="C15" s="96" t="s">
        <v>105</v>
      </c>
      <c r="D15" s="96"/>
      <c r="E15" s="96"/>
      <c r="F15" s="96"/>
      <c r="G15" s="96"/>
      <c r="H15" s="96"/>
      <c r="I15" s="96"/>
      <c r="J15" s="96"/>
      <c r="K15" s="96"/>
      <c r="L15" s="96"/>
      <c r="M15" s="32"/>
    </row>
    <row r="16" spans="2:13" ht="14.25" customHeight="1">
      <c r="B16" s="32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2"/>
    </row>
    <row r="17" spans="2:14" ht="22.5" customHeight="1">
      <c r="B17">
        <v>1</v>
      </c>
      <c r="C17" s="95" t="s">
        <v>110</v>
      </c>
      <c r="D17" s="95"/>
      <c r="E17" s="95"/>
      <c r="F17" s="95"/>
      <c r="G17" s="95"/>
      <c r="L17" s="13">
        <v>83759</v>
      </c>
    </row>
    <row r="18" spans="2:14" ht="15" customHeight="1">
      <c r="B18">
        <v>2</v>
      </c>
      <c r="C18" s="14" t="s">
        <v>27</v>
      </c>
      <c r="D18" s="14"/>
      <c r="E18" s="14"/>
      <c r="F18" s="14"/>
      <c r="G18" s="14"/>
      <c r="H18" s="15"/>
      <c r="I18" s="15"/>
      <c r="J18" s="15"/>
      <c r="K18" s="15"/>
      <c r="L18" s="16">
        <v>2277</v>
      </c>
      <c r="M18" s="8"/>
      <c r="N18" s="8"/>
    </row>
    <row r="19" spans="2:14">
      <c r="B19">
        <v>3</v>
      </c>
      <c r="C19" t="s">
        <v>22</v>
      </c>
      <c r="L19" s="13">
        <v>1762</v>
      </c>
    </row>
    <row r="20" spans="2:14">
      <c r="B20">
        <v>4</v>
      </c>
      <c r="C20" s="14" t="s">
        <v>28</v>
      </c>
      <c r="D20" s="14"/>
      <c r="E20" s="14"/>
      <c r="F20" s="14"/>
      <c r="G20" s="14"/>
      <c r="H20" s="14"/>
      <c r="I20" s="14"/>
      <c r="J20" s="14"/>
      <c r="K20" s="14"/>
      <c r="L20" s="17">
        <v>16</v>
      </c>
    </row>
    <row r="21" spans="2:14">
      <c r="B21">
        <v>5</v>
      </c>
      <c r="C21" t="s">
        <v>29</v>
      </c>
      <c r="L21" s="13">
        <v>43243</v>
      </c>
    </row>
    <row r="22" spans="2:14">
      <c r="B22">
        <v>6</v>
      </c>
      <c r="C22" s="14" t="s">
        <v>30</v>
      </c>
      <c r="D22" s="14"/>
      <c r="E22" s="14"/>
      <c r="F22" s="14"/>
      <c r="G22" s="14"/>
      <c r="H22" s="14"/>
      <c r="I22" s="14"/>
      <c r="J22" s="14"/>
      <c r="K22" s="14"/>
      <c r="L22" s="17">
        <v>56190</v>
      </c>
    </row>
    <row r="23" spans="2:14">
      <c r="B23">
        <v>7</v>
      </c>
      <c r="C23" t="s">
        <v>31</v>
      </c>
      <c r="L23" s="13">
        <v>5796</v>
      </c>
    </row>
    <row r="24" spans="2:14">
      <c r="B24">
        <v>8</v>
      </c>
      <c r="C24" s="14" t="s">
        <v>32</v>
      </c>
      <c r="D24" s="14"/>
      <c r="E24" s="14"/>
      <c r="F24" s="14"/>
      <c r="G24" s="14"/>
      <c r="H24" s="14"/>
      <c r="I24" s="14"/>
      <c r="J24" s="14"/>
      <c r="K24" s="14"/>
      <c r="L24" s="17">
        <v>11235</v>
      </c>
    </row>
    <row r="25" spans="2:14">
      <c r="B25">
        <v>9</v>
      </c>
      <c r="C25" t="s">
        <v>33</v>
      </c>
      <c r="L25" s="13">
        <v>2254</v>
      </c>
    </row>
    <row r="26" spans="2:14">
      <c r="B26">
        <v>10</v>
      </c>
      <c r="C26" s="14" t="s">
        <v>34</v>
      </c>
      <c r="D26" s="14"/>
      <c r="E26" s="14"/>
      <c r="F26" s="14"/>
      <c r="G26" s="14"/>
      <c r="H26" s="14"/>
      <c r="I26" s="14"/>
      <c r="J26" s="14"/>
      <c r="K26" s="14"/>
      <c r="L26" s="17">
        <v>423</v>
      </c>
    </row>
    <row r="27" spans="2:14">
      <c r="B27">
        <v>11</v>
      </c>
      <c r="C27" t="s">
        <v>35</v>
      </c>
      <c r="L27" s="13">
        <v>231</v>
      </c>
    </row>
    <row r="28" spans="2:14">
      <c r="B28">
        <v>12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/>
      <c r="L28" s="17">
        <v>11305</v>
      </c>
    </row>
    <row r="29" spans="2:14">
      <c r="B29">
        <v>13</v>
      </c>
      <c r="C29" t="s">
        <v>37</v>
      </c>
      <c r="L29" s="13">
        <v>1126</v>
      </c>
    </row>
    <row r="30" spans="2:14">
      <c r="B30">
        <v>14</v>
      </c>
      <c r="C30" s="14" t="s">
        <v>38</v>
      </c>
      <c r="D30" s="14"/>
      <c r="E30" s="14"/>
      <c r="F30" s="14"/>
      <c r="G30" s="14"/>
      <c r="H30" s="14"/>
      <c r="I30" s="14"/>
      <c r="J30" s="14"/>
      <c r="K30" s="14"/>
      <c r="L30" s="17">
        <v>3125</v>
      </c>
    </row>
    <row r="31" spans="2:14">
      <c r="B31">
        <v>15</v>
      </c>
      <c r="C31" t="s">
        <v>39</v>
      </c>
      <c r="L31" s="13">
        <v>14198</v>
      </c>
    </row>
    <row r="32" spans="2:14">
      <c r="B32">
        <v>16</v>
      </c>
      <c r="C32" s="14" t="s">
        <v>40</v>
      </c>
      <c r="D32" s="14"/>
      <c r="E32" s="14"/>
      <c r="F32" s="14"/>
      <c r="G32" s="14"/>
      <c r="H32" s="14"/>
      <c r="I32" s="14"/>
      <c r="J32" s="14"/>
      <c r="K32" s="14"/>
      <c r="L32" s="17">
        <v>647</v>
      </c>
    </row>
    <row r="33" spans="2:12">
      <c r="B33">
        <v>17</v>
      </c>
      <c r="C33" t="s">
        <v>41</v>
      </c>
      <c r="L33" s="13">
        <v>11341</v>
      </c>
    </row>
    <row r="34" spans="2:12">
      <c r="B34">
        <v>18</v>
      </c>
      <c r="C34" s="14" t="s">
        <v>42</v>
      </c>
      <c r="D34" s="14"/>
      <c r="E34" s="14"/>
      <c r="F34" s="14"/>
      <c r="G34" s="14"/>
      <c r="H34" s="14"/>
      <c r="I34" s="14"/>
      <c r="J34" s="14"/>
      <c r="K34" s="14"/>
      <c r="L34" s="17">
        <v>24705</v>
      </c>
    </row>
    <row r="35" spans="2:12">
      <c r="B35">
        <v>19</v>
      </c>
      <c r="C35" t="s">
        <v>43</v>
      </c>
      <c r="L35" s="13">
        <v>-540</v>
      </c>
    </row>
    <row r="36" spans="2:12">
      <c r="B36">
        <v>20</v>
      </c>
      <c r="C36" s="14" t="s">
        <v>44</v>
      </c>
      <c r="D36" s="14"/>
      <c r="E36" s="14"/>
      <c r="F36" s="14"/>
      <c r="G36" s="14"/>
      <c r="H36" s="14"/>
      <c r="I36" s="14"/>
      <c r="J36" s="14"/>
      <c r="K36" s="14"/>
      <c r="L36" s="17">
        <v>3961</v>
      </c>
    </row>
    <row r="37" spans="2:12">
      <c r="B37">
        <v>21</v>
      </c>
      <c r="C37" t="s">
        <v>45</v>
      </c>
      <c r="L37" s="13">
        <v>4865</v>
      </c>
    </row>
    <row r="42" spans="2:12">
      <c r="C42" s="95"/>
      <c r="D42" s="95"/>
      <c r="E42" s="95"/>
      <c r="F42" s="95"/>
      <c r="G42" s="95"/>
    </row>
  </sheetData>
  <mergeCells count="11">
    <mergeCell ref="B6:M7"/>
    <mergeCell ref="B9:M9"/>
    <mergeCell ref="C42:G42"/>
    <mergeCell ref="C17:G17"/>
    <mergeCell ref="C10:L10"/>
    <mergeCell ref="C12:L12"/>
    <mergeCell ref="C11:L11"/>
    <mergeCell ref="C13:L13"/>
    <mergeCell ref="C14:L14"/>
    <mergeCell ref="C15:L15"/>
    <mergeCell ref="C16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N159"/>
  <sheetViews>
    <sheetView showGridLines="0" topLeftCell="B1" workbookViewId="0">
      <selection activeCell="D52" sqref="D52"/>
    </sheetView>
  </sheetViews>
  <sheetFormatPr baseColWidth="10" defaultRowHeight="15"/>
  <cols>
    <col min="6" max="6" width="12.42578125" bestFit="1" customWidth="1"/>
    <col min="7" max="7" width="16.5703125" bestFit="1" customWidth="1"/>
    <col min="8" max="11" width="12.42578125" bestFit="1" customWidth="1"/>
    <col min="13" max="13" width="12.42578125" bestFit="1" customWidth="1"/>
  </cols>
  <sheetData>
    <row r="3" spans="4:10">
      <c r="E3" s="1" t="s">
        <v>109</v>
      </c>
      <c r="F3" s="1"/>
    </row>
    <row r="4" spans="4:10">
      <c r="E4" s="1" t="s">
        <v>108</v>
      </c>
      <c r="F4" s="1"/>
    </row>
    <row r="6" spans="4:10">
      <c r="E6" s="54" t="s">
        <v>46</v>
      </c>
    </row>
    <row r="7" spans="4:10">
      <c r="E7" s="1"/>
      <c r="F7" s="102" t="s">
        <v>82</v>
      </c>
      <c r="G7" s="102"/>
      <c r="H7" s="102"/>
      <c r="I7" s="102"/>
    </row>
    <row r="8" spans="4:10">
      <c r="E8" s="1"/>
      <c r="F8" s="98" t="s">
        <v>3</v>
      </c>
      <c r="G8" s="98"/>
      <c r="H8" s="98" t="s">
        <v>4</v>
      </c>
      <c r="I8" s="98"/>
    </row>
    <row r="9" spans="4:10" ht="15.75" thickBot="1">
      <c r="E9" s="1"/>
      <c r="F9" s="4" t="s">
        <v>2</v>
      </c>
      <c r="G9" s="4" t="s">
        <v>1</v>
      </c>
      <c r="H9" s="4" t="s">
        <v>2</v>
      </c>
      <c r="I9" s="4" t="s">
        <v>1</v>
      </c>
    </row>
    <row r="10" spans="4:10">
      <c r="E10" s="1"/>
      <c r="F10" s="55">
        <v>5</v>
      </c>
      <c r="G10" s="56">
        <v>43243</v>
      </c>
      <c r="H10" s="74">
        <v>9</v>
      </c>
      <c r="I10" s="56">
        <v>2254</v>
      </c>
      <c r="J10" s="63"/>
    </row>
    <row r="11" spans="4:10">
      <c r="E11" s="1"/>
      <c r="F11" s="57">
        <v>6</v>
      </c>
      <c r="G11" s="56">
        <v>56190</v>
      </c>
      <c r="H11" s="74">
        <v>10</v>
      </c>
      <c r="I11" s="56">
        <v>423</v>
      </c>
      <c r="J11" s="63"/>
    </row>
    <row r="12" spans="4:10">
      <c r="E12" s="1"/>
      <c r="F12" s="57">
        <v>11</v>
      </c>
      <c r="G12" s="56">
        <v>231</v>
      </c>
      <c r="H12" s="74">
        <v>1</v>
      </c>
      <c r="I12" s="104">
        <v>83759</v>
      </c>
      <c r="J12" s="105"/>
    </row>
    <row r="13" spans="4:10">
      <c r="D13" s="73"/>
      <c r="E13" s="1"/>
      <c r="F13" s="57">
        <v>12</v>
      </c>
      <c r="G13" s="56">
        <v>11305</v>
      </c>
      <c r="H13" s="74">
        <v>8</v>
      </c>
      <c r="I13" s="104">
        <v>11235</v>
      </c>
      <c r="J13" s="105"/>
    </row>
    <row r="14" spans="4:10">
      <c r="E14" s="1"/>
      <c r="F14" s="57">
        <v>13</v>
      </c>
      <c r="G14" s="56">
        <v>1126</v>
      </c>
      <c r="H14" s="74">
        <v>15</v>
      </c>
      <c r="I14" s="104">
        <v>14198</v>
      </c>
      <c r="J14" s="105"/>
    </row>
    <row r="15" spans="4:10">
      <c r="E15" s="1"/>
      <c r="F15" s="57">
        <v>14</v>
      </c>
      <c r="G15" s="56">
        <v>3125</v>
      </c>
      <c r="H15" s="74">
        <v>18</v>
      </c>
      <c r="I15" s="104">
        <v>24705</v>
      </c>
      <c r="J15" s="106">
        <f>SUM(I12:I15)</f>
        <v>133897</v>
      </c>
    </row>
    <row r="16" spans="4:10">
      <c r="E16" s="1"/>
      <c r="F16" s="57">
        <v>16</v>
      </c>
      <c r="G16" s="56">
        <v>647</v>
      </c>
      <c r="H16" s="74">
        <v>19</v>
      </c>
      <c r="I16" s="56">
        <v>-540</v>
      </c>
      <c r="J16" s="63"/>
    </row>
    <row r="17" spans="4:14">
      <c r="E17" s="1"/>
      <c r="F17" s="57">
        <v>17</v>
      </c>
      <c r="G17" s="56">
        <v>11341</v>
      </c>
      <c r="H17" s="64"/>
      <c r="I17" s="61"/>
      <c r="J17" s="63"/>
    </row>
    <row r="18" spans="4:14">
      <c r="E18" s="1"/>
      <c r="F18" s="57"/>
      <c r="G18" s="58"/>
      <c r="H18" s="64"/>
      <c r="I18" s="61"/>
      <c r="J18" s="63"/>
    </row>
    <row r="19" spans="4:14">
      <c r="E19" s="1"/>
      <c r="F19" s="57">
        <v>20</v>
      </c>
      <c r="G19" s="58">
        <v>3961</v>
      </c>
      <c r="H19" s="64"/>
      <c r="I19" s="61"/>
      <c r="J19" s="63"/>
    </row>
    <row r="20" spans="4:14">
      <c r="E20" s="1"/>
      <c r="F20" s="57">
        <v>21</v>
      </c>
      <c r="G20" s="58">
        <v>4865</v>
      </c>
      <c r="H20" s="64"/>
      <c r="I20" s="61"/>
      <c r="J20" s="63"/>
    </row>
    <row r="21" spans="4:14">
      <c r="E21" s="1"/>
      <c r="F21" s="3"/>
      <c r="G21" s="84">
        <f>SUM(G10:G20)</f>
        <v>136034</v>
      </c>
      <c r="H21" s="64"/>
      <c r="I21" s="84">
        <f>SUM(I10:I18)</f>
        <v>136034</v>
      </c>
      <c r="J21" s="63"/>
    </row>
    <row r="22" spans="4:14">
      <c r="D22" s="3"/>
      <c r="E22" s="1"/>
    </row>
    <row r="23" spans="4:14">
      <c r="E23" s="102" t="s">
        <v>10</v>
      </c>
      <c r="F23" s="102"/>
      <c r="G23" s="102"/>
      <c r="H23" s="102"/>
      <c r="J23" s="102" t="s">
        <v>6</v>
      </c>
      <c r="K23" s="102"/>
      <c r="L23" s="102"/>
      <c r="M23" s="102"/>
    </row>
    <row r="24" spans="4:14">
      <c r="E24" s="98" t="s">
        <v>3</v>
      </c>
      <c r="F24" s="98"/>
      <c r="G24" s="98" t="s">
        <v>4</v>
      </c>
      <c r="H24" s="98"/>
      <c r="J24" s="98" t="s">
        <v>3</v>
      </c>
      <c r="K24" s="98"/>
      <c r="L24" s="98" t="s">
        <v>4</v>
      </c>
      <c r="M24" s="98"/>
    </row>
    <row r="25" spans="4:14" ht="15.75" thickBot="1">
      <c r="E25" s="4" t="s">
        <v>2</v>
      </c>
      <c r="F25" s="4" t="s">
        <v>1</v>
      </c>
      <c r="G25" s="4" t="s">
        <v>2</v>
      </c>
      <c r="H25" s="4" t="s">
        <v>1</v>
      </c>
      <c r="J25" s="4" t="s">
        <v>2</v>
      </c>
      <c r="K25" s="4" t="s">
        <v>1</v>
      </c>
      <c r="L25" s="4" t="s">
        <v>2</v>
      </c>
      <c r="M25" s="4" t="s">
        <v>1</v>
      </c>
    </row>
    <row r="26" spans="4:14">
      <c r="E26" s="55">
        <v>7</v>
      </c>
      <c r="F26" s="56">
        <v>5796</v>
      </c>
      <c r="G26" s="74">
        <v>2</v>
      </c>
      <c r="H26" s="56">
        <v>2277</v>
      </c>
      <c r="J26" s="75">
        <v>1</v>
      </c>
      <c r="K26" s="76">
        <v>83759</v>
      </c>
      <c r="L26" s="75">
        <v>5</v>
      </c>
      <c r="M26" s="56">
        <v>43243</v>
      </c>
      <c r="N26" s="66" t="s">
        <v>64</v>
      </c>
    </row>
    <row r="27" spans="4:14">
      <c r="E27" s="57">
        <v>8</v>
      </c>
      <c r="F27" s="56">
        <v>11235</v>
      </c>
      <c r="G27" s="74">
        <v>3</v>
      </c>
      <c r="H27" s="56">
        <v>1762</v>
      </c>
      <c r="J27" s="75">
        <v>2</v>
      </c>
      <c r="K27" s="56">
        <v>2277</v>
      </c>
      <c r="L27" s="74">
        <v>6</v>
      </c>
      <c r="M27" s="56">
        <v>56190</v>
      </c>
      <c r="N27" s="66" t="s">
        <v>65</v>
      </c>
    </row>
    <row r="28" spans="4:14">
      <c r="E28" s="57">
        <v>9</v>
      </c>
      <c r="F28" s="56">
        <v>2254</v>
      </c>
      <c r="G28" s="74">
        <v>4</v>
      </c>
      <c r="H28" s="56">
        <v>16</v>
      </c>
      <c r="J28" s="57">
        <v>3</v>
      </c>
      <c r="K28" s="56">
        <v>1762</v>
      </c>
      <c r="L28" s="74">
        <v>7</v>
      </c>
      <c r="M28" s="56">
        <v>5796</v>
      </c>
      <c r="N28" s="66" t="s">
        <v>66</v>
      </c>
    </row>
    <row r="29" spans="4:14">
      <c r="E29" s="57">
        <v>10</v>
      </c>
      <c r="F29" s="56">
        <v>423</v>
      </c>
      <c r="G29" s="74">
        <v>11</v>
      </c>
      <c r="H29" s="56">
        <v>231</v>
      </c>
      <c r="J29" s="77">
        <v>4</v>
      </c>
      <c r="K29" s="56">
        <v>16</v>
      </c>
      <c r="L29" s="62"/>
      <c r="M29" s="59"/>
      <c r="N29" s="63"/>
    </row>
    <row r="30" spans="4:14">
      <c r="E30" s="60"/>
      <c r="F30" s="59"/>
      <c r="G30" s="74">
        <v>12</v>
      </c>
      <c r="H30" s="56">
        <v>11305</v>
      </c>
      <c r="J30" s="65"/>
      <c r="K30" s="61"/>
      <c r="L30" s="62"/>
      <c r="M30" s="59"/>
      <c r="N30" s="63"/>
    </row>
    <row r="31" spans="4:14">
      <c r="E31" s="60"/>
      <c r="F31" s="59"/>
      <c r="G31" s="74">
        <v>13</v>
      </c>
      <c r="H31" s="56">
        <v>1126</v>
      </c>
      <c r="J31" s="65"/>
      <c r="K31" s="61"/>
      <c r="L31" s="62"/>
      <c r="M31" s="59"/>
      <c r="N31" s="63"/>
    </row>
    <row r="32" spans="4:14">
      <c r="E32" s="60"/>
      <c r="F32" s="59"/>
      <c r="G32" s="74">
        <v>14</v>
      </c>
      <c r="H32" s="56">
        <v>3125</v>
      </c>
      <c r="J32" s="85" t="s">
        <v>9</v>
      </c>
      <c r="K32" s="56">
        <v>17415</v>
      </c>
      <c r="L32" s="62"/>
      <c r="M32" s="59"/>
      <c r="N32" s="63"/>
    </row>
    <row r="33" spans="4:14">
      <c r="D33" s="73"/>
      <c r="E33" s="57" t="s">
        <v>11</v>
      </c>
      <c r="F33" s="56">
        <v>134</v>
      </c>
      <c r="G33" s="64"/>
      <c r="H33" s="61"/>
      <c r="J33" s="65"/>
      <c r="K33" s="61"/>
      <c r="L33" s="62"/>
      <c r="M33" s="59"/>
      <c r="N33" s="63"/>
    </row>
    <row r="34" spans="4:14">
      <c r="E34" s="60"/>
      <c r="F34" s="61"/>
      <c r="G34" s="64"/>
      <c r="H34" s="61"/>
      <c r="J34" s="65"/>
      <c r="K34" s="61"/>
      <c r="L34" s="62"/>
      <c r="M34" s="59"/>
      <c r="N34" s="63"/>
    </row>
    <row r="35" spans="4:14">
      <c r="E35" s="65"/>
      <c r="F35" s="84">
        <f>SUM(F26:F34)</f>
        <v>19842</v>
      </c>
      <c r="G35" s="64"/>
      <c r="H35" s="84">
        <f>SUM(H26:H34)</f>
        <v>19842</v>
      </c>
      <c r="J35" s="65"/>
      <c r="K35" s="61"/>
      <c r="L35" s="62"/>
      <c r="M35" s="59"/>
      <c r="N35" s="63"/>
    </row>
    <row r="36" spans="4:14">
      <c r="E36" s="7"/>
      <c r="F36" s="12"/>
      <c r="G36" s="7"/>
      <c r="H36" s="12"/>
      <c r="J36" s="65"/>
      <c r="K36" s="84">
        <f>SUM(K26:K35)</f>
        <v>105229</v>
      </c>
      <c r="L36" s="64"/>
      <c r="M36" s="84">
        <f>SUM(M26:M35)</f>
        <v>105229</v>
      </c>
      <c r="N36" s="92" t="s">
        <v>67</v>
      </c>
    </row>
    <row r="37" spans="4:14" hidden="1"/>
    <row r="38" spans="4:14" hidden="1"/>
    <row r="39" spans="4:14" hidden="1">
      <c r="E39" s="102" t="s">
        <v>13</v>
      </c>
      <c r="F39" s="102"/>
      <c r="G39" s="102"/>
      <c r="H39" s="102"/>
      <c r="J39" s="102" t="s">
        <v>5</v>
      </c>
      <c r="K39" s="102"/>
      <c r="L39" s="102"/>
      <c r="M39" s="102"/>
    </row>
    <row r="40" spans="4:14" hidden="1">
      <c r="E40" s="98" t="s">
        <v>3</v>
      </c>
      <c r="F40" s="98"/>
      <c r="G40" s="98" t="s">
        <v>4</v>
      </c>
      <c r="H40" s="98"/>
      <c r="J40" s="98" t="s">
        <v>3</v>
      </c>
      <c r="K40" s="98"/>
      <c r="L40" s="98" t="s">
        <v>4</v>
      </c>
      <c r="M40" s="98"/>
    </row>
    <row r="41" spans="4:14" ht="15.75" hidden="1" thickBot="1">
      <c r="E41" s="4" t="s">
        <v>2</v>
      </c>
      <c r="F41" s="4" t="s">
        <v>1</v>
      </c>
      <c r="G41" s="4" t="s">
        <v>2</v>
      </c>
      <c r="H41" s="4" t="s">
        <v>1</v>
      </c>
      <c r="J41" s="4" t="s">
        <v>2</v>
      </c>
      <c r="K41" s="4" t="s">
        <v>1</v>
      </c>
      <c r="L41" s="4" t="s">
        <v>2</v>
      </c>
      <c r="M41" s="4" t="s">
        <v>1</v>
      </c>
    </row>
    <row r="42" spans="4:14" ht="30" hidden="1">
      <c r="E42" s="6" t="s">
        <v>14</v>
      </c>
      <c r="F42" s="18">
        <v>134</v>
      </c>
      <c r="G42" s="5" t="s">
        <v>15</v>
      </c>
      <c r="H42" s="18">
        <v>134</v>
      </c>
      <c r="J42" s="6" t="s">
        <v>8</v>
      </c>
      <c r="K42" s="18">
        <v>17415</v>
      </c>
      <c r="L42" s="5" t="s">
        <v>9</v>
      </c>
      <c r="M42" s="18">
        <v>17415</v>
      </c>
    </row>
    <row r="43" spans="4:14" hidden="1">
      <c r="E43" s="3"/>
      <c r="F43" s="18"/>
      <c r="G43" s="2"/>
      <c r="H43" s="20"/>
      <c r="J43" s="3"/>
      <c r="K43" s="18"/>
      <c r="L43" s="2"/>
      <c r="M43" s="18"/>
    </row>
    <row r="44" spans="4:14" hidden="1">
      <c r="E44" s="3"/>
      <c r="F44" s="18"/>
      <c r="G44" s="2"/>
      <c r="H44" s="18"/>
      <c r="J44" s="3"/>
      <c r="K44" s="18"/>
      <c r="L44" s="2"/>
      <c r="M44" s="18"/>
    </row>
    <row r="45" spans="4:14" hidden="1">
      <c r="E45" s="3"/>
      <c r="F45" s="19">
        <f>SUM(F42:F44)</f>
        <v>134</v>
      </c>
      <c r="G45" s="2"/>
      <c r="H45" s="19">
        <f>SUM(H42:H44)</f>
        <v>134</v>
      </c>
      <c r="J45" s="3"/>
      <c r="K45" s="19">
        <f>SUM(K42:K44)</f>
        <v>17415</v>
      </c>
      <c r="L45" s="2"/>
      <c r="M45" s="19">
        <f>SUM(M42:M44)</f>
        <v>17415</v>
      </c>
    </row>
    <row r="46" spans="4:14" hidden="1">
      <c r="E46" s="7"/>
      <c r="F46" s="7"/>
      <c r="G46" s="7"/>
      <c r="H46" s="7"/>
    </row>
    <row r="47" spans="4:14" hidden="1"/>
    <row r="49" spans="5:13">
      <c r="E49" s="102" t="s">
        <v>83</v>
      </c>
      <c r="F49" s="102"/>
      <c r="G49" s="102"/>
      <c r="H49" s="102"/>
      <c r="J49" s="103" t="s">
        <v>16</v>
      </c>
      <c r="K49" s="103"/>
      <c r="L49" s="103"/>
      <c r="M49" s="103"/>
    </row>
    <row r="50" spans="5:13">
      <c r="E50" s="98" t="s">
        <v>3</v>
      </c>
      <c r="F50" s="98"/>
      <c r="G50" s="98" t="s">
        <v>4</v>
      </c>
      <c r="H50" s="98"/>
      <c r="J50" s="103" t="s">
        <v>17</v>
      </c>
      <c r="K50" s="103"/>
      <c r="L50" s="103" t="s">
        <v>18</v>
      </c>
      <c r="M50" s="103"/>
    </row>
    <row r="51" spans="5:13" ht="15.75" thickBot="1">
      <c r="E51" s="4" t="s">
        <v>2</v>
      </c>
      <c r="F51" s="4" t="s">
        <v>1</v>
      </c>
      <c r="G51" s="4" t="s">
        <v>2</v>
      </c>
      <c r="H51" s="4" t="s">
        <v>1</v>
      </c>
      <c r="J51" s="78">
        <v>18</v>
      </c>
      <c r="K51" s="79">
        <v>24705</v>
      </c>
      <c r="L51" s="82">
        <v>20</v>
      </c>
      <c r="M51" s="79">
        <v>3961</v>
      </c>
    </row>
    <row r="52" spans="5:13">
      <c r="E52" s="75">
        <v>15</v>
      </c>
      <c r="F52" s="56">
        <v>14198</v>
      </c>
      <c r="G52" s="74">
        <v>16</v>
      </c>
      <c r="H52" s="56">
        <v>647</v>
      </c>
      <c r="J52" s="80">
        <v>19</v>
      </c>
      <c r="K52" s="81">
        <v>-540</v>
      </c>
      <c r="L52" s="83">
        <v>21</v>
      </c>
      <c r="M52" s="81">
        <v>4865</v>
      </c>
    </row>
    <row r="53" spans="5:13">
      <c r="E53" s="60"/>
      <c r="F53" s="59"/>
      <c r="G53" s="74">
        <v>17</v>
      </c>
      <c r="H53" s="56">
        <v>11341</v>
      </c>
      <c r="J53" s="67"/>
      <c r="K53" s="68"/>
      <c r="L53" s="83" t="s">
        <v>19</v>
      </c>
      <c r="M53" s="81">
        <v>134</v>
      </c>
    </row>
    <row r="54" spans="5:13">
      <c r="E54" s="60"/>
      <c r="F54" s="59"/>
      <c r="G54" s="62"/>
      <c r="H54" s="59"/>
      <c r="J54" s="69"/>
      <c r="K54" s="68"/>
      <c r="L54" s="83" t="s">
        <v>20</v>
      </c>
      <c r="M54" s="81">
        <v>-2210</v>
      </c>
    </row>
    <row r="55" spans="5:13">
      <c r="E55" s="85" t="s">
        <v>12</v>
      </c>
      <c r="F55" s="56">
        <v>-2210</v>
      </c>
      <c r="G55" s="62"/>
      <c r="H55" s="59"/>
      <c r="J55" s="70"/>
      <c r="K55" s="71"/>
      <c r="L55" s="86" t="s">
        <v>21</v>
      </c>
      <c r="M55" s="87">
        <v>17415</v>
      </c>
    </row>
    <row r="56" spans="5:13">
      <c r="E56" s="65"/>
      <c r="F56" s="59"/>
      <c r="G56" s="62"/>
      <c r="H56" s="59"/>
      <c r="J56" s="72"/>
      <c r="K56" s="89">
        <f>SUM(K51:K55)</f>
        <v>24165</v>
      </c>
      <c r="L56" s="72"/>
      <c r="M56" s="88">
        <f>SUM(M51:M55)</f>
        <v>24165</v>
      </c>
    </row>
    <row r="57" spans="5:13">
      <c r="E57" s="65"/>
      <c r="F57" s="59"/>
      <c r="G57" s="62"/>
      <c r="H57" s="59"/>
    </row>
    <row r="58" spans="5:13">
      <c r="E58" s="3"/>
      <c r="F58" s="84">
        <f>SUM(F52:F57)</f>
        <v>11988</v>
      </c>
      <c r="G58" s="64"/>
      <c r="H58" s="84">
        <f>SUM(H52:H57)</f>
        <v>11988</v>
      </c>
    </row>
    <row r="60" spans="5:13" hidden="1"/>
    <row r="61" spans="5:13" hidden="1">
      <c r="E61" s="102" t="s">
        <v>47</v>
      </c>
      <c r="F61" s="102"/>
      <c r="G61" s="102"/>
      <c r="H61" s="102"/>
    </row>
    <row r="62" spans="5:13" hidden="1">
      <c r="E62" s="98" t="s">
        <v>3</v>
      </c>
      <c r="F62" s="98"/>
      <c r="G62" s="98" t="s">
        <v>4</v>
      </c>
      <c r="H62" s="98"/>
    </row>
    <row r="63" spans="5:13" ht="15.75" hidden="1" thickBot="1">
      <c r="E63" s="4" t="s">
        <v>2</v>
      </c>
      <c r="F63" s="4" t="s">
        <v>1</v>
      </c>
      <c r="G63" s="4" t="s">
        <v>2</v>
      </c>
      <c r="H63" s="4" t="s">
        <v>1</v>
      </c>
    </row>
    <row r="64" spans="5:13" ht="30" hidden="1">
      <c r="E64" s="6" t="s">
        <v>8</v>
      </c>
      <c r="F64" s="18">
        <v>-2210</v>
      </c>
      <c r="G64" s="5" t="s">
        <v>12</v>
      </c>
      <c r="H64" s="18">
        <v>-2210</v>
      </c>
    </row>
    <row r="65" spans="4:11" hidden="1">
      <c r="E65" s="3"/>
      <c r="F65" s="18"/>
      <c r="G65" s="2"/>
      <c r="H65" s="18"/>
    </row>
    <row r="66" spans="4:11" hidden="1">
      <c r="E66" s="3"/>
      <c r="F66" s="18"/>
      <c r="G66" s="2"/>
      <c r="H66" s="18"/>
    </row>
    <row r="67" spans="4:11" hidden="1">
      <c r="E67" s="3"/>
      <c r="F67" s="19">
        <f>SUM(F64:F66)</f>
        <v>-2210</v>
      </c>
      <c r="G67" s="2"/>
      <c r="H67" s="19">
        <f>SUM(H64:H66)</f>
        <v>-2210</v>
      </c>
    </row>
    <row r="69" spans="4:11">
      <c r="D69" s="11"/>
    </row>
    <row r="70" spans="4:11">
      <c r="D70" s="53" t="s">
        <v>48</v>
      </c>
      <c r="E70" s="22" t="s">
        <v>57</v>
      </c>
    </row>
    <row r="71" spans="4:11">
      <c r="E71" s="22" t="s">
        <v>99</v>
      </c>
      <c r="J71" t="s">
        <v>111</v>
      </c>
    </row>
    <row r="72" spans="4:11">
      <c r="E72" s="100" t="s">
        <v>77</v>
      </c>
      <c r="F72" s="101"/>
      <c r="G72" s="100" t="s">
        <v>52</v>
      </c>
      <c r="H72" s="101"/>
      <c r="J72" s="99" t="s">
        <v>79</v>
      </c>
      <c r="K72" s="99"/>
    </row>
    <row r="73" spans="4:11">
      <c r="D73" s="11" t="s">
        <v>64</v>
      </c>
      <c r="E73" s="24">
        <v>5</v>
      </c>
      <c r="F73" s="23">
        <v>43243</v>
      </c>
      <c r="G73" s="24">
        <v>1</v>
      </c>
      <c r="H73" s="23">
        <v>83759</v>
      </c>
      <c r="I73" s="11" t="s">
        <v>58</v>
      </c>
      <c r="J73" s="24" t="s">
        <v>80</v>
      </c>
      <c r="K73" s="23">
        <v>133897</v>
      </c>
    </row>
    <row r="74" spans="4:11">
      <c r="D74" s="11" t="s">
        <v>68</v>
      </c>
      <c r="E74" s="24">
        <v>6</v>
      </c>
      <c r="F74" s="23">
        <v>56190</v>
      </c>
      <c r="G74" s="24">
        <v>8</v>
      </c>
      <c r="H74" s="23">
        <v>11235</v>
      </c>
      <c r="I74" s="11" t="s">
        <v>59</v>
      </c>
      <c r="J74" s="27">
        <v>17</v>
      </c>
      <c r="K74" s="23">
        <v>-11341</v>
      </c>
    </row>
    <row r="75" spans="4:11">
      <c r="D75" s="11" t="s">
        <v>69</v>
      </c>
      <c r="E75" s="24">
        <v>9</v>
      </c>
      <c r="F75" s="23">
        <v>-2254</v>
      </c>
      <c r="G75" s="24">
        <v>15</v>
      </c>
      <c r="H75" s="23">
        <v>14198</v>
      </c>
      <c r="I75" s="11" t="s">
        <v>60</v>
      </c>
      <c r="J75" s="27">
        <v>19</v>
      </c>
      <c r="K75" s="23">
        <v>-540</v>
      </c>
    </row>
    <row r="76" spans="4:11">
      <c r="D76" s="11" t="s">
        <v>70</v>
      </c>
      <c r="E76" s="24">
        <v>10</v>
      </c>
      <c r="F76" s="23">
        <v>-423</v>
      </c>
      <c r="G76" s="24">
        <v>17</v>
      </c>
      <c r="H76" s="23">
        <v>-11341</v>
      </c>
      <c r="I76" s="11" t="s">
        <v>61</v>
      </c>
      <c r="J76" s="31"/>
      <c r="K76" s="30"/>
    </row>
    <row r="77" spans="4:11">
      <c r="D77" s="11" t="s">
        <v>71</v>
      </c>
      <c r="E77" s="24">
        <v>11</v>
      </c>
      <c r="F77" s="23">
        <v>231</v>
      </c>
      <c r="G77" s="24">
        <v>18</v>
      </c>
      <c r="H77" s="23">
        <v>24705</v>
      </c>
      <c r="I77" s="11" t="s">
        <v>62</v>
      </c>
      <c r="J77" s="31"/>
      <c r="K77" s="30"/>
    </row>
    <row r="78" spans="4:11">
      <c r="D78" s="11" t="s">
        <v>72</v>
      </c>
      <c r="E78" s="24">
        <v>12</v>
      </c>
      <c r="F78" s="23">
        <v>11305</v>
      </c>
      <c r="G78" s="24">
        <v>19</v>
      </c>
      <c r="H78" s="23">
        <v>-540</v>
      </c>
      <c r="I78" s="11" t="s">
        <v>63</v>
      </c>
      <c r="J78" s="31"/>
      <c r="K78" s="30"/>
    </row>
    <row r="79" spans="4:11">
      <c r="D79" s="11" t="s">
        <v>73</v>
      </c>
      <c r="E79" s="24">
        <v>13</v>
      </c>
      <c r="F79" s="23">
        <v>1126</v>
      </c>
      <c r="G79" s="29"/>
      <c r="H79" s="30"/>
      <c r="J79" s="31"/>
      <c r="K79" s="30"/>
    </row>
    <row r="80" spans="4:11">
      <c r="D80" s="11" t="s">
        <v>74</v>
      </c>
      <c r="E80" s="24">
        <v>14</v>
      </c>
      <c r="F80" s="23">
        <v>3125</v>
      </c>
      <c r="G80" s="29"/>
      <c r="H80" s="30"/>
      <c r="J80" s="31"/>
      <c r="K80" s="31"/>
    </row>
    <row r="81" spans="4:11">
      <c r="D81" s="11" t="s">
        <v>78</v>
      </c>
      <c r="E81" s="24">
        <v>16</v>
      </c>
      <c r="F81" s="23">
        <v>647</v>
      </c>
      <c r="G81" s="29"/>
      <c r="H81" s="30"/>
      <c r="J81" s="31"/>
      <c r="K81" s="31"/>
    </row>
    <row r="82" spans="4:11">
      <c r="D82" s="11" t="s">
        <v>75</v>
      </c>
      <c r="E82" s="24">
        <v>20</v>
      </c>
      <c r="F82" s="23">
        <v>3961</v>
      </c>
      <c r="G82" s="29"/>
      <c r="H82" s="30"/>
      <c r="J82" s="31"/>
      <c r="K82" s="31"/>
    </row>
    <row r="83" spans="4:11">
      <c r="D83" s="11" t="s">
        <v>76</v>
      </c>
      <c r="E83" s="24">
        <v>21</v>
      </c>
      <c r="F83" s="23">
        <v>4865</v>
      </c>
      <c r="G83" s="29"/>
      <c r="H83" s="30"/>
      <c r="J83" s="31"/>
      <c r="K83" s="31"/>
    </row>
    <row r="84" spans="4:11">
      <c r="E84" s="31"/>
      <c r="F84" s="30"/>
      <c r="G84" s="29"/>
      <c r="H84" s="30"/>
      <c r="J84" s="31"/>
      <c r="K84" s="31"/>
    </row>
    <row r="85" spans="4:11">
      <c r="E85" s="25" t="s">
        <v>7</v>
      </c>
      <c r="F85" s="26">
        <f>SUM(F73:F84)</f>
        <v>122016</v>
      </c>
      <c r="G85" s="25" t="s">
        <v>7</v>
      </c>
      <c r="H85" s="26">
        <f>SUM(H73:H84)</f>
        <v>122016</v>
      </c>
      <c r="J85" s="25" t="s">
        <v>7</v>
      </c>
      <c r="K85" s="28">
        <f>SUM(K73:K84)</f>
        <v>122016</v>
      </c>
    </row>
    <row r="89" spans="4:11">
      <c r="E89" s="54" t="s">
        <v>106</v>
      </c>
    </row>
    <row r="91" spans="4:11">
      <c r="E91" t="s">
        <v>49</v>
      </c>
      <c r="J91" s="91"/>
    </row>
    <row r="92" spans="4:11">
      <c r="E92" s="97" t="s">
        <v>50</v>
      </c>
      <c r="F92" s="97"/>
      <c r="G92" s="97" t="s">
        <v>51</v>
      </c>
      <c r="H92" s="97"/>
      <c r="I92" s="97"/>
    </row>
    <row r="93" spans="4:11">
      <c r="E93" s="7" t="s">
        <v>52</v>
      </c>
      <c r="F93" s="13">
        <v>122016</v>
      </c>
      <c r="G93" t="s">
        <v>53</v>
      </c>
      <c r="I93" s="13">
        <v>83759</v>
      </c>
    </row>
    <row r="94" spans="4:11">
      <c r="F94" s="13"/>
      <c r="G94" t="s">
        <v>54</v>
      </c>
      <c r="I94" s="13">
        <v>11235</v>
      </c>
    </row>
    <row r="95" spans="4:11">
      <c r="F95" s="13"/>
      <c r="G95" t="s">
        <v>17</v>
      </c>
      <c r="I95" s="13">
        <v>24165</v>
      </c>
    </row>
    <row r="96" spans="4:11">
      <c r="F96" s="13"/>
      <c r="G96" t="s">
        <v>23</v>
      </c>
      <c r="I96" s="13">
        <v>14198</v>
      </c>
    </row>
    <row r="97" spans="5:9">
      <c r="F97" s="13"/>
      <c r="G97" t="s">
        <v>24</v>
      </c>
      <c r="I97" s="90">
        <v>-11341</v>
      </c>
    </row>
    <row r="98" spans="5:9">
      <c r="E98" s="9"/>
      <c r="F98" s="21">
        <f>SUM(F93:F97)</f>
        <v>122016</v>
      </c>
      <c r="G98" s="9"/>
      <c r="H98" s="9"/>
      <c r="I98" s="21">
        <f>SUM(I93:I97)</f>
        <v>122016</v>
      </c>
    </row>
    <row r="100" spans="5:9">
      <c r="E100" t="s">
        <v>55</v>
      </c>
    </row>
    <row r="101" spans="5:9">
      <c r="E101" s="97" t="s">
        <v>50</v>
      </c>
      <c r="F101" s="97"/>
      <c r="G101" s="97" t="s">
        <v>51</v>
      </c>
      <c r="H101" s="97"/>
      <c r="I101" s="97"/>
    </row>
    <row r="102" spans="5:9">
      <c r="E102" s="7" t="s">
        <v>52</v>
      </c>
      <c r="F102" s="13">
        <v>122016</v>
      </c>
      <c r="G102" t="s">
        <v>53</v>
      </c>
      <c r="I102" s="13">
        <v>83759</v>
      </c>
    </row>
    <row r="103" spans="5:9">
      <c r="E103" s="7" t="s">
        <v>24</v>
      </c>
      <c r="F103" s="13">
        <v>11341</v>
      </c>
      <c r="G103" t="s">
        <v>54</v>
      </c>
      <c r="I103" s="13">
        <v>11235</v>
      </c>
    </row>
    <row r="104" spans="5:9">
      <c r="F104" s="13"/>
      <c r="G104" t="s">
        <v>17</v>
      </c>
      <c r="I104" s="13">
        <v>24165</v>
      </c>
    </row>
    <row r="105" spans="5:9">
      <c r="F105" s="13"/>
      <c r="G105" t="s">
        <v>23</v>
      </c>
      <c r="I105" s="13">
        <v>14198</v>
      </c>
    </row>
    <row r="106" spans="5:9">
      <c r="E106" s="9"/>
      <c r="F106" s="21">
        <f>SUM(F102:F105)</f>
        <v>133357</v>
      </c>
      <c r="G106" s="9"/>
      <c r="H106" s="9"/>
      <c r="I106" s="21">
        <f>SUM(I102:I105)</f>
        <v>133357</v>
      </c>
    </row>
    <row r="108" spans="5:9">
      <c r="E108" t="s">
        <v>56</v>
      </c>
    </row>
    <row r="109" spans="5:9">
      <c r="E109" s="97" t="s">
        <v>50</v>
      </c>
      <c r="F109" s="97"/>
      <c r="G109" s="97" t="s">
        <v>51</v>
      </c>
      <c r="H109" s="97"/>
      <c r="I109" s="97"/>
    </row>
    <row r="110" spans="5:9">
      <c r="E110" s="7" t="s">
        <v>52</v>
      </c>
      <c r="F110" s="13">
        <v>122016</v>
      </c>
      <c r="G110" t="s">
        <v>53</v>
      </c>
      <c r="I110" s="13">
        <v>83759</v>
      </c>
    </row>
    <row r="111" spans="5:9">
      <c r="E111" s="7" t="s">
        <v>24</v>
      </c>
      <c r="F111" s="13">
        <v>11341</v>
      </c>
      <c r="G111" t="s">
        <v>54</v>
      </c>
      <c r="I111" s="13">
        <v>11235</v>
      </c>
    </row>
    <row r="112" spans="5:9">
      <c r="E112" s="7" t="s">
        <v>23</v>
      </c>
      <c r="F112" s="13">
        <v>-14198</v>
      </c>
      <c r="G112" t="s">
        <v>17</v>
      </c>
      <c r="I112" s="13">
        <v>24165</v>
      </c>
    </row>
    <row r="113" spans="5:11">
      <c r="F113" s="13"/>
      <c r="I113" s="13"/>
    </row>
    <row r="114" spans="5:11">
      <c r="E114" s="9"/>
      <c r="F114" s="21">
        <f>SUM(F110:F113)</f>
        <v>119159</v>
      </c>
      <c r="G114" s="9"/>
      <c r="H114" s="9"/>
      <c r="I114" s="21">
        <f>SUM(I110:I113)</f>
        <v>119159</v>
      </c>
    </row>
    <row r="116" spans="5:11">
      <c r="E116" t="s">
        <v>81</v>
      </c>
    </row>
    <row r="117" spans="5:11">
      <c r="E117" s="97" t="s">
        <v>50</v>
      </c>
      <c r="F117" s="97"/>
      <c r="G117" s="97" t="s">
        <v>51</v>
      </c>
      <c r="H117" s="97"/>
      <c r="I117" s="97"/>
    </row>
    <row r="118" spans="5:11">
      <c r="E118" s="7" t="s">
        <v>52</v>
      </c>
      <c r="F118" s="13">
        <v>122016</v>
      </c>
      <c r="G118" t="s">
        <v>53</v>
      </c>
      <c r="I118" s="13">
        <v>83759</v>
      </c>
    </row>
    <row r="119" spans="5:11">
      <c r="E119" s="7" t="s">
        <v>23</v>
      </c>
      <c r="F119" s="13">
        <v>-14198</v>
      </c>
      <c r="G119" t="s">
        <v>54</v>
      </c>
      <c r="I119" s="13">
        <v>11235</v>
      </c>
    </row>
    <row r="120" spans="5:11">
      <c r="F120" s="13"/>
      <c r="G120" t="s">
        <v>17</v>
      </c>
      <c r="I120" s="13">
        <v>24165</v>
      </c>
    </row>
    <row r="121" spans="5:11">
      <c r="F121" s="13"/>
      <c r="G121" t="s">
        <v>24</v>
      </c>
      <c r="I121" s="13">
        <v>-11341</v>
      </c>
    </row>
    <row r="122" spans="5:11">
      <c r="E122" s="9"/>
      <c r="F122" s="21">
        <f>SUM(F118:F121)</f>
        <v>107818</v>
      </c>
      <c r="G122" s="9"/>
      <c r="H122" s="9"/>
      <c r="I122" s="21">
        <f>SUM(I118:I121)</f>
        <v>107818</v>
      </c>
    </row>
    <row r="125" spans="5:11">
      <c r="E125" t="s">
        <v>52</v>
      </c>
      <c r="F125" s="13"/>
      <c r="G125" s="13">
        <v>122016</v>
      </c>
      <c r="I125" s="38" t="s">
        <v>52</v>
      </c>
      <c r="J125" s="38"/>
      <c r="K125" s="39">
        <v>122016</v>
      </c>
    </row>
    <row r="126" spans="5:11">
      <c r="E126" s="44" t="s">
        <v>91</v>
      </c>
      <c r="F126" s="13">
        <v>11305</v>
      </c>
      <c r="G126" s="13"/>
      <c r="I126" s="38" t="s">
        <v>88</v>
      </c>
      <c r="J126" s="38" t="s">
        <v>87</v>
      </c>
      <c r="K126" s="39">
        <v>0</v>
      </c>
    </row>
    <row r="127" spans="5:11">
      <c r="E127" s="44" t="s">
        <v>92</v>
      </c>
      <c r="F127" s="13">
        <v>2254</v>
      </c>
      <c r="G127" s="13"/>
      <c r="I127" s="38" t="s">
        <v>89</v>
      </c>
      <c r="J127" s="38" t="s">
        <v>86</v>
      </c>
      <c r="K127" s="39">
        <v>-647</v>
      </c>
    </row>
    <row r="128" spans="5:11">
      <c r="E128" s="41" t="s">
        <v>84</v>
      </c>
      <c r="G128" s="34">
        <f>+G125-F126+F127</f>
        <v>112965</v>
      </c>
      <c r="I128" s="43" t="s">
        <v>85</v>
      </c>
      <c r="J128" s="38"/>
      <c r="K128" s="40">
        <v>121369</v>
      </c>
    </row>
    <row r="130" spans="4:7">
      <c r="E130" s="35" t="s">
        <v>52</v>
      </c>
      <c r="F130" s="36"/>
      <c r="G130" s="36">
        <v>122016</v>
      </c>
    </row>
    <row r="131" spans="4:7">
      <c r="E131" s="52" t="s">
        <v>98</v>
      </c>
      <c r="F131" s="37">
        <v>4865</v>
      </c>
      <c r="G131" s="37"/>
    </row>
    <row r="132" spans="4:7">
      <c r="E132" s="42" t="s">
        <v>90</v>
      </c>
      <c r="F132" s="37"/>
      <c r="G132" s="36">
        <v>117151</v>
      </c>
    </row>
    <row r="134" spans="4:7">
      <c r="D134" s="53" t="s">
        <v>107</v>
      </c>
    </row>
    <row r="135" spans="4:7">
      <c r="E135" s="41" t="s">
        <v>52</v>
      </c>
      <c r="F135" s="13"/>
      <c r="G135" s="50">
        <v>122016</v>
      </c>
    </row>
    <row r="136" spans="4:7">
      <c r="E136" s="51" t="s">
        <v>96</v>
      </c>
      <c r="F136" s="13">
        <v>11305</v>
      </c>
      <c r="G136" s="13"/>
    </row>
    <row r="137" spans="4:7">
      <c r="E137" s="51" t="s">
        <v>97</v>
      </c>
      <c r="F137" s="13">
        <v>2254</v>
      </c>
      <c r="G137" s="13"/>
    </row>
    <row r="138" spans="4:7">
      <c r="E138" s="41" t="s">
        <v>84</v>
      </c>
      <c r="F138" s="13"/>
      <c r="G138" s="49">
        <f>+G135-F136+F137</f>
        <v>112965</v>
      </c>
    </row>
    <row r="139" spans="4:7">
      <c r="E139" s="51" t="s">
        <v>98</v>
      </c>
      <c r="F139" s="13">
        <v>4865</v>
      </c>
    </row>
    <row r="140" spans="4:7">
      <c r="E140" s="22" t="s">
        <v>112</v>
      </c>
      <c r="G140" s="48">
        <f>+G138-F139</f>
        <v>108100</v>
      </c>
    </row>
    <row r="141" spans="4:7">
      <c r="E141" s="46" t="s">
        <v>88</v>
      </c>
      <c r="F141" s="46" t="s">
        <v>87</v>
      </c>
      <c r="G141" s="13">
        <v>0</v>
      </c>
    </row>
    <row r="142" spans="4:7">
      <c r="E142" s="46" t="s">
        <v>89</v>
      </c>
      <c r="F142" s="46" t="s">
        <v>86</v>
      </c>
      <c r="G142" s="13">
        <v>-647</v>
      </c>
    </row>
    <row r="143" spans="4:7">
      <c r="D143" s="45"/>
      <c r="E143" s="45" t="s">
        <v>93</v>
      </c>
      <c r="G143" s="48">
        <f>SUM(G140:G142)</f>
        <v>107453</v>
      </c>
    </row>
    <row r="144" spans="4:7">
      <c r="E144" s="46" t="s">
        <v>88</v>
      </c>
    </row>
    <row r="145" spans="5:7">
      <c r="E145">
        <v>7</v>
      </c>
      <c r="F145" s="13">
        <v>5796</v>
      </c>
    </row>
    <row r="146" spans="5:7">
      <c r="E146">
        <v>10</v>
      </c>
      <c r="F146" s="13">
        <v>423</v>
      </c>
    </row>
    <row r="147" spans="5:7">
      <c r="E147" t="s">
        <v>89</v>
      </c>
    </row>
    <row r="148" spans="5:7">
      <c r="E148">
        <v>11</v>
      </c>
      <c r="F148" s="13">
        <v>231</v>
      </c>
    </row>
    <row r="149" spans="5:7">
      <c r="E149">
        <v>13</v>
      </c>
      <c r="F149" s="13">
        <v>1126</v>
      </c>
    </row>
    <row r="150" spans="5:7">
      <c r="E150">
        <v>14</v>
      </c>
      <c r="F150" s="13">
        <v>3125</v>
      </c>
    </row>
    <row r="151" spans="5:7">
      <c r="E151">
        <v>20</v>
      </c>
      <c r="F151" s="13">
        <v>3961</v>
      </c>
    </row>
    <row r="152" spans="5:7">
      <c r="E152" s="41" t="s">
        <v>67</v>
      </c>
      <c r="G152" s="49">
        <f>+G143+F145+F146-F148-F149-F150-F151</f>
        <v>105229</v>
      </c>
    </row>
    <row r="153" spans="5:7">
      <c r="E153" s="47" t="s">
        <v>89</v>
      </c>
      <c r="G153" s="18"/>
    </row>
    <row r="154" spans="5:7">
      <c r="E154">
        <v>2</v>
      </c>
      <c r="F154" s="13">
        <v>2277</v>
      </c>
    </row>
    <row r="155" spans="5:7">
      <c r="E155">
        <v>3</v>
      </c>
      <c r="F155" s="13">
        <v>1762</v>
      </c>
    </row>
    <row r="156" spans="5:7">
      <c r="E156">
        <v>4</v>
      </c>
      <c r="F156" s="13">
        <v>16</v>
      </c>
    </row>
    <row r="157" spans="5:7">
      <c r="E157" s="41" t="s">
        <v>94</v>
      </c>
      <c r="G157" s="48">
        <f>+G152-F154-F155-F156</f>
        <v>101174</v>
      </c>
    </row>
    <row r="158" spans="5:7">
      <c r="E158" s="45" t="s">
        <v>95</v>
      </c>
      <c r="G158" s="13">
        <v>83759</v>
      </c>
    </row>
    <row r="159" spans="5:7">
      <c r="E159" s="45" t="s">
        <v>18</v>
      </c>
      <c r="G159" s="33">
        <f>+G157-G158</f>
        <v>17415</v>
      </c>
    </row>
  </sheetData>
  <mergeCells count="35">
    <mergeCell ref="F7:I7"/>
    <mergeCell ref="F8:G8"/>
    <mergeCell ref="H8:I8"/>
    <mergeCell ref="J50:K50"/>
    <mergeCell ref="L50:M50"/>
    <mergeCell ref="J49:M49"/>
    <mergeCell ref="J23:M23"/>
    <mergeCell ref="J24:K24"/>
    <mergeCell ref="L24:M24"/>
    <mergeCell ref="J39:M39"/>
    <mergeCell ref="J40:K40"/>
    <mergeCell ref="L40:M40"/>
    <mergeCell ref="E23:H23"/>
    <mergeCell ref="E49:H49"/>
    <mergeCell ref="E24:F24"/>
    <mergeCell ref="G24:H24"/>
    <mergeCell ref="E50:F50"/>
    <mergeCell ref="G50:H50"/>
    <mergeCell ref="E39:H39"/>
    <mergeCell ref="E61:H61"/>
    <mergeCell ref="E40:F40"/>
    <mergeCell ref="G40:H40"/>
    <mergeCell ref="E62:F62"/>
    <mergeCell ref="G62:H62"/>
    <mergeCell ref="J72:K72"/>
    <mergeCell ref="E92:F92"/>
    <mergeCell ref="E101:F101"/>
    <mergeCell ref="E72:F72"/>
    <mergeCell ref="G72:H72"/>
    <mergeCell ref="E109:F109"/>
    <mergeCell ref="E117:F117"/>
    <mergeCell ref="G92:I92"/>
    <mergeCell ref="G101:I101"/>
    <mergeCell ref="G109:I109"/>
    <mergeCell ref="G117:I1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Planteo Ejercicio</vt:lpstr>
      <vt:lpstr>Resolución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amorina</cp:lastModifiedBy>
  <dcterms:created xsi:type="dcterms:W3CDTF">2020-06-28T21:33:42Z</dcterms:created>
  <dcterms:modified xsi:type="dcterms:W3CDTF">2020-09-02T12:36:29Z</dcterms:modified>
</cp:coreProperties>
</file>