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ranco Frontoni\GRUPO MILL Dropbox\Franco Alexander Frontoni\Macroeconomía\2020\Prácticos para videos\"/>
    </mc:Choice>
  </mc:AlternateContent>
  <bookViews>
    <workbookView xWindow="0" yWindow="0" windowWidth="23040" windowHeight="9384" activeTab="2"/>
  </bookViews>
  <sheets>
    <sheet name="Planteo Ejercicio" sheetId="1" r:id="rId1"/>
    <sheet name="Res. a)" sheetId="3" r:id="rId2"/>
    <sheet name="Res. b) " sheetId="4" r:id="rId3"/>
    <sheet name="Res. c)" sheetId="5" r:id="rId4"/>
    <sheet name="Res. d)" sheetId="6" r:id="rId5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7" i="4" l="1"/>
  <c r="I48" i="6" l="1"/>
  <c r="I47" i="6"/>
  <c r="I39" i="6"/>
  <c r="I11" i="6"/>
  <c r="I15" i="6" s="1"/>
  <c r="I25" i="6" s="1"/>
  <c r="I29" i="6" s="1"/>
  <c r="I44" i="6" l="1"/>
  <c r="C19" i="5" l="1"/>
  <c r="E13" i="4"/>
  <c r="E26" i="4" s="1"/>
  <c r="C26" i="4" l="1"/>
  <c r="E80" i="3" l="1"/>
  <c r="K48" i="3"/>
  <c r="M60" i="3" s="1"/>
  <c r="M54" i="3"/>
  <c r="G54" i="3"/>
  <c r="E52" i="3" s="1"/>
  <c r="G60" i="3" s="1"/>
  <c r="K13" i="3"/>
  <c r="K25" i="3" s="1"/>
  <c r="M25" i="3"/>
  <c r="G77" i="3" l="1"/>
  <c r="E60" i="3"/>
  <c r="K60" i="3"/>
  <c r="G78" i="3"/>
  <c r="M31" i="3"/>
  <c r="G79" i="3"/>
  <c r="M67" i="3"/>
  <c r="K67" i="3"/>
  <c r="G67" i="3"/>
  <c r="E67" i="3"/>
  <c r="K54" i="3"/>
  <c r="E54" i="3"/>
  <c r="G25" i="3"/>
  <c r="E25" i="3"/>
  <c r="G80" i="3" l="1"/>
  <c r="M38" i="3"/>
  <c r="K38" i="3"/>
  <c r="E38" i="3" l="1"/>
  <c r="G33" i="3" s="1"/>
  <c r="G38" i="3" s="1"/>
</calcChain>
</file>

<file path=xl/sharedStrings.xml><?xml version="1.0" encoding="utf-8"?>
<sst xmlns="http://schemas.openxmlformats.org/spreadsheetml/2006/main" count="185" uniqueCount="107">
  <si>
    <t>MACROECONOMIA - FACULTAD DE CS ECONOMICAS Y JURIDICAS DE LA UNLPam</t>
  </si>
  <si>
    <t>Valor</t>
  </si>
  <si>
    <t>Concepto</t>
  </si>
  <si>
    <t>EGRESOS</t>
  </si>
  <si>
    <t>INGRESOS</t>
  </si>
  <si>
    <t>Cuenta Conciliación de Capital del Sector Empresas</t>
  </si>
  <si>
    <t>Cuenta de Conciliación de Capital de las Familias</t>
  </si>
  <si>
    <t>Cuenta transacciones Corrientes sector Empresa</t>
  </si>
  <si>
    <t>Cuenta de transacciones Corrientes de las Familias</t>
  </si>
  <si>
    <t>Ventas de bienes de consumo a las Familias</t>
  </si>
  <si>
    <t xml:space="preserve"> Venta de bienes de consumo al gobierno</t>
  </si>
  <si>
    <t>Ventas de bienes de capital a las Empresas</t>
  </si>
  <si>
    <t>pagos y transf netas</t>
  </si>
  <si>
    <t>Ahorro flias</t>
  </si>
  <si>
    <t>Cuenta transacciones Corrientes sector Gobierno</t>
  </si>
  <si>
    <t>Cuenta de transacciones Sector resto del mundo</t>
  </si>
  <si>
    <t>Ahorro externo</t>
  </si>
  <si>
    <t>Cuenta Conciliación de Capital del Sector Gobierno</t>
  </si>
  <si>
    <t>Cta de Conc de Capital del sector Resto del Mundo</t>
  </si>
  <si>
    <t>Pagos y transf netas</t>
  </si>
  <si>
    <t>Cuenta de Ahorro e Inversión</t>
  </si>
  <si>
    <t>Ahorro Externo</t>
  </si>
  <si>
    <t>Ahorro Familias</t>
  </si>
  <si>
    <t>Variaciones de existencias</t>
  </si>
  <si>
    <t>Sueldos  pagados por el Estado</t>
  </si>
  <si>
    <t>Derechos de autor provenientes del exterior</t>
  </si>
  <si>
    <t>Intereses pagados a extranjeros por empresas nacionales</t>
  </si>
  <si>
    <t>Jubilaciones pagadas por el Estado a las familias</t>
  </si>
  <si>
    <t>Impuestos indirectos pagados por las empresas</t>
  </si>
  <si>
    <t>Impuestos directos pagados por las familias</t>
  </si>
  <si>
    <t>Aportes personales</t>
  </si>
  <si>
    <t>Sueldos y salarios pagados por las Empresas (incluye aportes personales; excluye aportes patronales)</t>
  </si>
  <si>
    <t>Utilidades distribuídas por Empresas no constituidas como sociedades anónimas</t>
  </si>
  <si>
    <t>Intereses y rentas pagados por las Empresas a las Familias</t>
  </si>
  <si>
    <t>Pensiones graciables pagadas por el Estado</t>
  </si>
  <si>
    <t>Exportaciones</t>
  </si>
  <si>
    <t>Sueldos y salarios recibidos del Resto del Mundo</t>
  </si>
  <si>
    <t>Sueldos y salarios pagados por empresas a factores extanjeros</t>
  </si>
  <si>
    <t>Intereses de la deuda pública pagados por el Estado a las Familias</t>
  </si>
  <si>
    <t>Importaciones</t>
  </si>
  <si>
    <t>Impuestos directos pagados por las empresas</t>
  </si>
  <si>
    <t>Aportes patronales pagados por los empresarios</t>
  </si>
  <si>
    <t>Subsidios del Estado a las empresas</t>
  </si>
  <si>
    <t>Alquileres pagados por las Empresas</t>
  </si>
  <si>
    <t>Amortizaciones</t>
  </si>
  <si>
    <t>Dividendos pagados por las sociedades anónimas</t>
  </si>
  <si>
    <t>Utilidades no distribuidas por las sociedades anónimas</t>
  </si>
  <si>
    <t>EJERCICIO N° 9</t>
  </si>
  <si>
    <t>Cuenta de formación del Producto e Ingreso</t>
  </si>
  <si>
    <t xml:space="preserve">Se conocen las siguientes transacciones, valuadas en pesos a precios corrientes, producidas en una economía durante un determinado período. </t>
  </si>
  <si>
    <t>b) Mide los que se produjo en dicha economía a través de distintas metodologías.</t>
  </si>
  <si>
    <t>c) Valúa los que se produjo en la economía mediante distintas formas.</t>
  </si>
  <si>
    <t xml:space="preserve">a) Confecciona las cuentas de transacciones corrientes de todos los sectores de la economía y la cuenta de Ahorro e inversión. </t>
  </si>
  <si>
    <t xml:space="preserve">d) Obtiene el ingreso disponible de las familias, dejando claramente señalados los valores correspondientes a las distintas denominaciones del producto y del ingreso que has obtenido. </t>
  </si>
  <si>
    <t>ECONOMÍA</t>
  </si>
  <si>
    <t>DATOS DEL EJERCICIO</t>
  </si>
  <si>
    <t>ENUNCIADO</t>
  </si>
  <si>
    <t>Déficit público</t>
  </si>
  <si>
    <t>25 (Amortizaciones)</t>
  </si>
  <si>
    <t>27 (Utilid no distrib SA)</t>
  </si>
  <si>
    <t>2 (Variación de Exist.)</t>
  </si>
  <si>
    <t>15 (Vta de Bs. De Capital)</t>
  </si>
  <si>
    <t>Déficti Público</t>
  </si>
  <si>
    <t>INVERSION</t>
  </si>
  <si>
    <t>AHORRO</t>
  </si>
  <si>
    <t>Ahorro de las EMPRESAS</t>
  </si>
  <si>
    <t>Ahorro del GOBIERNO</t>
  </si>
  <si>
    <t>Ahorro del RESTO DEL MUNDO</t>
  </si>
  <si>
    <t>Ahorro de las FAMILIAS</t>
  </si>
  <si>
    <t>Ingreso PERSONAL</t>
  </si>
  <si>
    <t>PBIpm</t>
  </si>
  <si>
    <t>YBIpm</t>
  </si>
  <si>
    <r>
      <rPr>
        <u/>
        <sz val="11"/>
        <color theme="1"/>
        <rFont val="Calibri"/>
        <family val="2"/>
        <scheme val="minor"/>
      </rPr>
      <t>IMPORTANTE</t>
    </r>
    <r>
      <rPr>
        <sz val="11"/>
        <color theme="1"/>
        <rFont val="Calibri"/>
        <family val="2"/>
        <scheme val="minor"/>
      </rPr>
      <t xml:space="preserve">
¿Cómo se componen los beneficios netos de las empresas?  
1) Beneficios. Distribuídos y no distribuídos. 
2) Dividendos distribuídos y no distribuídos. 
3) Intereses de la deuda pública
4)Impuestos directos (impuesto a las ganancias)</t>
    </r>
  </si>
  <si>
    <t>PBIpm= C+I+G+X-M</t>
  </si>
  <si>
    <t>YBIpm=S+R+I+B+am.+II-sub.</t>
  </si>
  <si>
    <t>Producción de las EMPRESAS</t>
  </si>
  <si>
    <t>Insumos de las EMPRESAS</t>
  </si>
  <si>
    <t xml:space="preserve">Estamos calculando un concepto INTERNO. Con lo cual las empresas pagan intereses a NO RESIDENTES, pero que viven en ARGENTINA. </t>
  </si>
  <si>
    <t>Restamos los aportes personales para no duplicarlos. 5280 - 660</t>
  </si>
  <si>
    <t>PNNpm</t>
  </si>
  <si>
    <t>Producto Bruto Interno a precios de mercado (PBIm)</t>
  </si>
  <si>
    <t xml:space="preserve">menos: </t>
  </si>
  <si>
    <t>Impuestos Indirectos</t>
  </si>
  <si>
    <t xml:space="preserve">más: </t>
  </si>
  <si>
    <t>Subsidios pagados por el Estado</t>
  </si>
  <si>
    <t>Producto Bruto Interno a costo de Factores (PBIf)</t>
  </si>
  <si>
    <t>Producto Neto Interno a Costo de Factores (PNIf)</t>
  </si>
  <si>
    <t>menos:</t>
  </si>
  <si>
    <t xml:space="preserve"> Remuneración a factores extranjeros en el país</t>
  </si>
  <si>
    <t>más:</t>
  </si>
  <si>
    <t xml:space="preserve"> Remuneración a factores nacionales en el exterior</t>
  </si>
  <si>
    <t>Producto Neto Nacional a costo de factores (PNNf)</t>
  </si>
  <si>
    <t>Efecto de los términos de intercambio</t>
  </si>
  <si>
    <t>Ingreso Neto Nacional a costo de factores (YNNf)</t>
  </si>
  <si>
    <t>Jubilaciones pagadas a las Familias</t>
  </si>
  <si>
    <t>Pensiones Graciables pagadas a las familias</t>
  </si>
  <si>
    <t>Intereses de la deuda pública pagados a las familias</t>
  </si>
  <si>
    <t>Impuestos directos pagados por las Empresas</t>
  </si>
  <si>
    <t>Ingreso Personal (Yp)</t>
  </si>
  <si>
    <t>Ingreso Disponible (Yd)</t>
  </si>
  <si>
    <t>Inter. Pagados a extranjeros</t>
  </si>
  <si>
    <t>S.y sal. Pagados a factores extranjeros</t>
  </si>
  <si>
    <t>S. y sal. Recibidos del resto del mundo</t>
  </si>
  <si>
    <t>Aportes patronales pagados por los Empresarios</t>
  </si>
  <si>
    <t>Util. No distribuidas por las SA</t>
  </si>
  <si>
    <t>CONSUMO</t>
  </si>
  <si>
    <t>VABpm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</si>
</sst>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0" xfId="0" applyBorder="1"/>
    <xf numFmtId="0" fontId="0" fillId="0" borderId="2" xfId="0" applyFont="1" applyBorder="1" applyAlignment="1">
      <alignment horizontal="center"/>
    </xf>
    <xf numFmtId="0" fontId="0" fillId="0" borderId="1" xfId="0" applyBorder="1" applyAlignment="1">
      <alignment wrapText="1"/>
    </xf>
    <xf numFmtId="0" fontId="1" fillId="3" borderId="0" xfId="0" applyFont="1" applyFill="1" applyBorder="1"/>
    <xf numFmtId="0" fontId="0" fillId="0" borderId="0" xfId="0" applyFill="1" applyBorder="1"/>
    <xf numFmtId="0" fontId="0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Alignment="1">
      <alignment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Fill="1" applyAlignment="1">
      <alignment horizontal="center"/>
    </xf>
    <xf numFmtId="0" fontId="0" fillId="0" borderId="0" xfId="0" applyFill="1"/>
    <xf numFmtId="0" fontId="0" fillId="0" borderId="0" xfId="0" applyBorder="1" applyAlignment="1">
      <alignment horizontal="left"/>
    </xf>
    <xf numFmtId="0" fontId="0" fillId="3" borderId="0" xfId="0" applyFill="1" applyBorder="1"/>
    <xf numFmtId="0" fontId="1" fillId="6" borderId="0" xfId="0" applyFont="1" applyFill="1" applyBorder="1"/>
    <xf numFmtId="0" fontId="1" fillId="0" borderId="1" xfId="0" applyFont="1" applyBorder="1"/>
    <xf numFmtId="0" fontId="1" fillId="0" borderId="0" xfId="0" applyFont="1" applyBorder="1"/>
    <xf numFmtId="0" fontId="0" fillId="6" borderId="0" xfId="0" applyFill="1"/>
    <xf numFmtId="0" fontId="0" fillId="0" borderId="0" xfId="0" applyFont="1" applyBorder="1"/>
    <xf numFmtId="0" fontId="1" fillId="0" borderId="0" xfId="0" applyFont="1" applyFill="1" applyBorder="1"/>
    <xf numFmtId="0" fontId="0" fillId="0" borderId="1" xfId="0" applyFont="1" applyBorder="1" applyAlignment="1">
      <alignment wrapText="1"/>
    </xf>
    <xf numFmtId="0" fontId="0" fillId="0" borderId="0" xfId="0" applyFont="1" applyFill="1" applyBorder="1"/>
    <xf numFmtId="0" fontId="0" fillId="0" borderId="0" xfId="0" applyFont="1" applyBorder="1" applyAlignment="1">
      <alignment wrapText="1"/>
    </xf>
    <xf numFmtId="0" fontId="0" fillId="0" borderId="0" xfId="0" applyFill="1" applyBorder="1" applyAlignment="1">
      <alignment wrapText="1"/>
    </xf>
    <xf numFmtId="0" fontId="0" fillId="0" borderId="0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/>
    </xf>
    <xf numFmtId="0" fontId="0" fillId="0" borderId="0" xfId="0" applyFont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0" fillId="0" borderId="1" xfId="0" applyFont="1" applyBorder="1"/>
    <xf numFmtId="0" fontId="0" fillId="0" borderId="0" xfId="0" applyBorder="1" applyAlignment="1">
      <alignment horizontal="right"/>
    </xf>
    <xf numFmtId="0" fontId="0" fillId="0" borderId="0" xfId="0" applyFill="1" applyAlignment="1">
      <alignment horizontal="center"/>
    </xf>
    <xf numFmtId="0" fontId="0" fillId="8" borderId="1" xfId="0" applyFont="1" applyFill="1" applyBorder="1" applyAlignment="1">
      <alignment horizontal="center" wrapText="1"/>
    </xf>
    <xf numFmtId="0" fontId="0" fillId="8" borderId="0" xfId="0" applyFont="1" applyFill="1" applyBorder="1" applyAlignment="1">
      <alignment horizontal="center"/>
    </xf>
    <xf numFmtId="0" fontId="0" fillId="8" borderId="1" xfId="0" applyFont="1" applyFill="1" applyBorder="1" applyAlignment="1">
      <alignment horizontal="center"/>
    </xf>
    <xf numFmtId="0" fontId="0" fillId="0" borderId="0" xfId="0" applyFont="1" applyBorder="1" applyAlignment="1">
      <alignment horizontal="right"/>
    </xf>
    <xf numFmtId="0" fontId="0" fillId="0" borderId="0" xfId="0" applyAlignment="1">
      <alignment vertical="center" wrapText="1"/>
    </xf>
    <xf numFmtId="0" fontId="0" fillId="0" borderId="0" xfId="0" applyFill="1" applyAlignment="1">
      <alignment vertical="center" wrapText="1"/>
    </xf>
    <xf numFmtId="0" fontId="0" fillId="0" borderId="1" xfId="0" applyFont="1" applyFill="1" applyBorder="1"/>
    <xf numFmtId="0" fontId="1" fillId="0" borderId="1" xfId="0" applyFont="1" applyFill="1" applyBorder="1"/>
    <xf numFmtId="0" fontId="0" fillId="0" borderId="1" xfId="0" applyFill="1" applyBorder="1"/>
    <xf numFmtId="0" fontId="0" fillId="0" borderId="0" xfId="0" applyFont="1" applyFill="1"/>
    <xf numFmtId="0" fontId="1" fillId="0" borderId="0" xfId="0" applyFont="1" applyFill="1"/>
    <xf numFmtId="0" fontId="3" fillId="0" borderId="0" xfId="0" applyFont="1" applyFill="1"/>
    <xf numFmtId="0" fontId="0" fillId="7" borderId="0" xfId="0" applyFill="1"/>
    <xf numFmtId="0" fontId="0" fillId="7" borderId="0" xfId="0" applyFont="1" applyFill="1"/>
    <xf numFmtId="0" fontId="1" fillId="4" borderId="0" xfId="0" applyFont="1" applyFill="1" applyAlignment="1">
      <alignment horizontal="center"/>
    </xf>
    <xf numFmtId="0" fontId="0" fillId="0" borderId="0" xfId="0" applyAlignment="1">
      <alignment horizontal="left" wrapText="1"/>
    </xf>
    <xf numFmtId="0" fontId="2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4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0" fillId="0" borderId="1" xfId="0" applyFill="1" applyBorder="1" applyAlignment="1">
      <alignment horizontal="center" wrapText="1"/>
    </xf>
    <xf numFmtId="0" fontId="0" fillId="7" borderId="0" xfId="0" applyFill="1" applyAlignment="1">
      <alignment horizontal="center" vertical="center" wrapText="1"/>
    </xf>
    <xf numFmtId="0" fontId="0" fillId="5" borderId="2" xfId="0" applyFill="1" applyBorder="1" applyAlignment="1">
      <alignment horizontal="center"/>
    </xf>
    <xf numFmtId="0" fontId="0" fillId="0" borderId="0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76200</xdr:colOff>
      <xdr:row>74</xdr:row>
      <xdr:rowOff>83820</xdr:rowOff>
    </xdr:from>
    <xdr:to>
      <xdr:col>7</xdr:col>
      <xdr:colOff>487680</xdr:colOff>
      <xdr:row>75</xdr:row>
      <xdr:rowOff>266700</xdr:rowOff>
    </xdr:to>
    <xdr:sp macro="" textlink="">
      <xdr:nvSpPr>
        <xdr:cNvPr id="2" name="Cerrar llave 1"/>
        <xdr:cNvSpPr/>
      </xdr:nvSpPr>
      <xdr:spPr>
        <a:xfrm>
          <a:off x="4038600" y="14569440"/>
          <a:ext cx="411480" cy="73152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AR" sz="1100"/>
        </a:p>
      </xdr:txBody>
    </xdr:sp>
    <xdr:clientData/>
  </xdr:twoCellAnchor>
  <xdr:twoCellAnchor>
    <xdr:from>
      <xdr:col>7</xdr:col>
      <xdr:colOff>160020</xdr:colOff>
      <xdr:row>76</xdr:row>
      <xdr:rowOff>213360</xdr:rowOff>
    </xdr:from>
    <xdr:to>
      <xdr:col>7</xdr:col>
      <xdr:colOff>464820</xdr:colOff>
      <xdr:row>76</xdr:row>
      <xdr:rowOff>259079</xdr:rowOff>
    </xdr:to>
    <xdr:sp macro="" textlink="">
      <xdr:nvSpPr>
        <xdr:cNvPr id="3" name="Flecha derecha 2"/>
        <xdr:cNvSpPr/>
      </xdr:nvSpPr>
      <xdr:spPr>
        <a:xfrm>
          <a:off x="4122420" y="15613380"/>
          <a:ext cx="304800" cy="45719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AR" sz="1100"/>
        </a:p>
      </xdr:txBody>
    </xdr:sp>
    <xdr:clientData/>
  </xdr:twoCellAnchor>
  <xdr:twoCellAnchor>
    <xdr:from>
      <xdr:col>7</xdr:col>
      <xdr:colOff>160020</xdr:colOff>
      <xdr:row>77</xdr:row>
      <xdr:rowOff>213360</xdr:rowOff>
    </xdr:from>
    <xdr:to>
      <xdr:col>7</xdr:col>
      <xdr:colOff>464820</xdr:colOff>
      <xdr:row>77</xdr:row>
      <xdr:rowOff>259079</xdr:rowOff>
    </xdr:to>
    <xdr:sp macro="" textlink="">
      <xdr:nvSpPr>
        <xdr:cNvPr id="4" name="Flecha derecha 3"/>
        <xdr:cNvSpPr/>
      </xdr:nvSpPr>
      <xdr:spPr>
        <a:xfrm>
          <a:off x="4122420" y="15613380"/>
          <a:ext cx="304800" cy="45719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AR" sz="1100"/>
        </a:p>
      </xdr:txBody>
    </xdr:sp>
    <xdr:clientData/>
  </xdr:twoCellAnchor>
  <xdr:twoCellAnchor>
    <xdr:from>
      <xdr:col>7</xdr:col>
      <xdr:colOff>160020</xdr:colOff>
      <xdr:row>78</xdr:row>
      <xdr:rowOff>213360</xdr:rowOff>
    </xdr:from>
    <xdr:to>
      <xdr:col>7</xdr:col>
      <xdr:colOff>464820</xdr:colOff>
      <xdr:row>78</xdr:row>
      <xdr:rowOff>259079</xdr:rowOff>
    </xdr:to>
    <xdr:sp macro="" textlink="">
      <xdr:nvSpPr>
        <xdr:cNvPr id="5" name="Flecha derecha 4"/>
        <xdr:cNvSpPr/>
      </xdr:nvSpPr>
      <xdr:spPr>
        <a:xfrm>
          <a:off x="4122420" y="15979140"/>
          <a:ext cx="304800" cy="45719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AR" sz="1100"/>
        </a:p>
      </xdr:txBody>
    </xdr:sp>
    <xdr:clientData/>
  </xdr:twoCellAnchor>
  <xdr:twoCellAnchor>
    <xdr:from>
      <xdr:col>13</xdr:col>
      <xdr:colOff>83820</xdr:colOff>
      <xdr:row>24</xdr:row>
      <xdr:rowOff>76201</xdr:rowOff>
    </xdr:from>
    <xdr:to>
      <xdr:col>13</xdr:col>
      <xdr:colOff>510540</xdr:colOff>
      <xdr:row>24</xdr:row>
      <xdr:rowOff>121920</xdr:rowOff>
    </xdr:to>
    <xdr:sp macro="" textlink="">
      <xdr:nvSpPr>
        <xdr:cNvPr id="6" name="Flecha derecha 5"/>
        <xdr:cNvSpPr/>
      </xdr:nvSpPr>
      <xdr:spPr>
        <a:xfrm>
          <a:off x="8008620" y="4472941"/>
          <a:ext cx="426720" cy="45719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AR" sz="1100"/>
        </a:p>
      </xdr:txBody>
    </xdr:sp>
    <xdr:clientData/>
  </xdr:twoCellAnchor>
  <xdr:twoCellAnchor>
    <xdr:from>
      <xdr:col>6</xdr:col>
      <xdr:colOff>777240</xdr:colOff>
      <xdr:row>9</xdr:row>
      <xdr:rowOff>114300</xdr:rowOff>
    </xdr:from>
    <xdr:to>
      <xdr:col>7</xdr:col>
      <xdr:colOff>129540</xdr:colOff>
      <xdr:row>13</xdr:row>
      <xdr:rowOff>129540</xdr:rowOff>
    </xdr:to>
    <xdr:sp macro="" textlink="">
      <xdr:nvSpPr>
        <xdr:cNvPr id="7" name="Cerrar llave 6"/>
        <xdr:cNvSpPr/>
      </xdr:nvSpPr>
      <xdr:spPr>
        <a:xfrm>
          <a:off x="3947160" y="1767840"/>
          <a:ext cx="144780" cy="74676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AR" sz="1100"/>
        </a:p>
      </xdr:txBody>
    </xdr:sp>
    <xdr:clientData/>
  </xdr:twoCellAnchor>
  <xdr:twoCellAnchor>
    <xdr:from>
      <xdr:col>2</xdr:col>
      <xdr:colOff>175260</xdr:colOff>
      <xdr:row>15</xdr:row>
      <xdr:rowOff>60960</xdr:rowOff>
    </xdr:from>
    <xdr:to>
      <xdr:col>2</xdr:col>
      <xdr:colOff>739140</xdr:colOff>
      <xdr:row>15</xdr:row>
      <xdr:rowOff>106679</xdr:rowOff>
    </xdr:to>
    <xdr:sp macro="" textlink="">
      <xdr:nvSpPr>
        <xdr:cNvPr id="9" name="Flecha izquierda 8"/>
        <xdr:cNvSpPr/>
      </xdr:nvSpPr>
      <xdr:spPr>
        <a:xfrm>
          <a:off x="1760220" y="2811780"/>
          <a:ext cx="563880" cy="45719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AR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22860</xdr:colOff>
      <xdr:row>9</xdr:row>
      <xdr:rowOff>91440</xdr:rowOff>
    </xdr:from>
    <xdr:to>
      <xdr:col>5</xdr:col>
      <xdr:colOff>434340</xdr:colOff>
      <xdr:row>9</xdr:row>
      <xdr:rowOff>137159</xdr:rowOff>
    </xdr:to>
    <xdr:sp macro="" textlink="">
      <xdr:nvSpPr>
        <xdr:cNvPr id="2" name="Flecha derecha 1"/>
        <xdr:cNvSpPr/>
      </xdr:nvSpPr>
      <xdr:spPr>
        <a:xfrm>
          <a:off x="3985260" y="1744980"/>
          <a:ext cx="411480" cy="45719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AR" sz="1100"/>
        </a:p>
      </xdr:txBody>
    </xdr:sp>
    <xdr:clientData/>
  </xdr:twoCellAnchor>
  <xdr:twoCellAnchor>
    <xdr:from>
      <xdr:col>5</xdr:col>
      <xdr:colOff>15240</xdr:colOff>
      <xdr:row>12</xdr:row>
      <xdr:rowOff>99060</xdr:rowOff>
    </xdr:from>
    <xdr:to>
      <xdr:col>5</xdr:col>
      <xdr:colOff>426720</xdr:colOff>
      <xdr:row>12</xdr:row>
      <xdr:rowOff>144779</xdr:rowOff>
    </xdr:to>
    <xdr:sp macro="" textlink="">
      <xdr:nvSpPr>
        <xdr:cNvPr id="3" name="Flecha derecha 2"/>
        <xdr:cNvSpPr/>
      </xdr:nvSpPr>
      <xdr:spPr>
        <a:xfrm>
          <a:off x="3977640" y="2301240"/>
          <a:ext cx="411480" cy="45719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AR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525780</xdr:colOff>
      <xdr:row>44</xdr:row>
      <xdr:rowOff>83820</xdr:rowOff>
    </xdr:from>
    <xdr:to>
      <xdr:col>8</xdr:col>
      <xdr:colOff>693420</xdr:colOff>
      <xdr:row>45</xdr:row>
      <xdr:rowOff>129540</xdr:rowOff>
    </xdr:to>
    <xdr:sp macro="" textlink="">
      <xdr:nvSpPr>
        <xdr:cNvPr id="2" name="Flecha abajo 1"/>
        <xdr:cNvSpPr/>
      </xdr:nvSpPr>
      <xdr:spPr>
        <a:xfrm>
          <a:off x="6865620" y="8313420"/>
          <a:ext cx="167640" cy="22860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A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N45"/>
  <sheetViews>
    <sheetView showGridLines="0" zoomScale="115" zoomScaleNormal="115" workbookViewId="0">
      <selection activeCell="C26" sqref="C26"/>
    </sheetView>
  </sheetViews>
  <sheetFormatPr baseColWidth="10" defaultRowHeight="14.4" x14ac:dyDescent="0.3"/>
  <cols>
    <col min="7" max="7" width="18.6640625" bestFit="1" customWidth="1"/>
    <col min="9" max="9" width="18.109375" customWidth="1"/>
    <col min="12" max="12" width="25.5546875" bestFit="1" customWidth="1"/>
  </cols>
  <sheetData>
    <row r="3" spans="2:14" x14ac:dyDescent="0.3">
      <c r="B3" s="1" t="s">
        <v>47</v>
      </c>
    </row>
    <row r="4" spans="2:14" x14ac:dyDescent="0.3">
      <c r="B4" s="1" t="s">
        <v>0</v>
      </c>
    </row>
    <row r="5" spans="2:14" x14ac:dyDescent="0.3">
      <c r="B5" s="1"/>
    </row>
    <row r="6" spans="2:14" ht="14.4" customHeight="1" x14ac:dyDescent="0.3">
      <c r="B6" s="50" t="s">
        <v>54</v>
      </c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</row>
    <row r="7" spans="2:14" ht="14.4" customHeight="1" x14ac:dyDescent="0.3"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</row>
    <row r="8" spans="2:14" s="14" customFormat="1" ht="14.4" customHeight="1" x14ac:dyDescent="0.5"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</row>
    <row r="9" spans="2:14" x14ac:dyDescent="0.3">
      <c r="B9" s="48" t="s">
        <v>55</v>
      </c>
      <c r="C9" s="48"/>
      <c r="D9" s="48"/>
      <c r="E9" s="48"/>
      <c r="F9" s="48"/>
      <c r="G9" s="48"/>
      <c r="H9" s="48"/>
      <c r="I9" s="48"/>
      <c r="J9" s="48"/>
      <c r="K9" s="48"/>
    </row>
    <row r="10" spans="2:14" x14ac:dyDescent="0.3">
      <c r="B10" s="51" t="s">
        <v>49</v>
      </c>
      <c r="C10" s="51"/>
      <c r="D10" s="51"/>
      <c r="E10" s="51"/>
      <c r="F10" s="51"/>
      <c r="G10" s="51"/>
      <c r="H10" s="51"/>
      <c r="I10" s="51"/>
      <c r="J10" s="51"/>
      <c r="K10" s="10"/>
      <c r="L10" s="10"/>
      <c r="M10" s="10"/>
    </row>
    <row r="11" spans="2:14" x14ac:dyDescent="0.3">
      <c r="B11" s="12"/>
      <c r="C11" s="12"/>
      <c r="D11" s="12"/>
      <c r="E11" s="12"/>
      <c r="F11" s="12"/>
      <c r="G11" s="12"/>
      <c r="H11" s="12"/>
      <c r="I11" s="12"/>
      <c r="J11" s="12"/>
      <c r="K11" s="10"/>
      <c r="L11" s="10"/>
      <c r="M11" s="10"/>
    </row>
    <row r="12" spans="2:14" ht="15" customHeight="1" x14ac:dyDescent="0.3">
      <c r="B12" s="14">
        <v>1</v>
      </c>
      <c r="C12" s="49" t="s">
        <v>10</v>
      </c>
      <c r="D12" s="49"/>
      <c r="E12" s="49"/>
      <c r="F12" s="49"/>
      <c r="G12" s="49"/>
      <c r="J12">
        <v>4950</v>
      </c>
    </row>
    <row r="13" spans="2:14" x14ac:dyDescent="0.3">
      <c r="B13" s="14">
        <v>2</v>
      </c>
      <c r="C13" t="s">
        <v>23</v>
      </c>
      <c r="H13" s="10"/>
      <c r="I13" s="10"/>
      <c r="J13" s="10">
        <v>220</v>
      </c>
      <c r="K13" s="10"/>
      <c r="L13" s="10"/>
      <c r="M13" s="10"/>
      <c r="N13" s="10"/>
    </row>
    <row r="14" spans="2:14" x14ac:dyDescent="0.3">
      <c r="B14">
        <v>3</v>
      </c>
      <c r="C14" t="s">
        <v>24</v>
      </c>
      <c r="J14">
        <v>1320</v>
      </c>
    </row>
    <row r="15" spans="2:14" x14ac:dyDescent="0.3">
      <c r="B15">
        <v>4</v>
      </c>
      <c r="C15" t="s">
        <v>25</v>
      </c>
      <c r="J15">
        <v>110</v>
      </c>
    </row>
    <row r="16" spans="2:14" x14ac:dyDescent="0.3">
      <c r="B16">
        <v>5</v>
      </c>
      <c r="C16" t="s">
        <v>26</v>
      </c>
      <c r="J16">
        <v>110</v>
      </c>
    </row>
    <row r="17" spans="2:10" x14ac:dyDescent="0.3">
      <c r="B17">
        <v>6</v>
      </c>
      <c r="C17" t="s">
        <v>27</v>
      </c>
      <c r="J17">
        <v>770</v>
      </c>
    </row>
    <row r="18" spans="2:10" x14ac:dyDescent="0.3">
      <c r="B18">
        <v>7</v>
      </c>
      <c r="C18" t="s">
        <v>28</v>
      </c>
      <c r="J18">
        <v>2420</v>
      </c>
    </row>
    <row r="19" spans="2:10" x14ac:dyDescent="0.3">
      <c r="B19">
        <v>8</v>
      </c>
      <c r="C19" t="s">
        <v>29</v>
      </c>
      <c r="J19">
        <v>660</v>
      </c>
    </row>
    <row r="20" spans="2:10" x14ac:dyDescent="0.3">
      <c r="B20">
        <v>9</v>
      </c>
      <c r="C20" t="s">
        <v>30</v>
      </c>
      <c r="J20">
        <v>660</v>
      </c>
    </row>
    <row r="21" spans="2:10" x14ac:dyDescent="0.3">
      <c r="B21" s="20">
        <v>10</v>
      </c>
      <c r="C21" t="s">
        <v>31</v>
      </c>
      <c r="J21">
        <v>5280</v>
      </c>
    </row>
    <row r="22" spans="2:10" x14ac:dyDescent="0.3">
      <c r="B22">
        <v>11</v>
      </c>
      <c r="C22" t="s">
        <v>32</v>
      </c>
      <c r="J22">
        <v>880</v>
      </c>
    </row>
    <row r="23" spans="2:10" x14ac:dyDescent="0.3">
      <c r="B23">
        <v>12</v>
      </c>
      <c r="C23" t="s">
        <v>33</v>
      </c>
      <c r="J23">
        <v>1320</v>
      </c>
    </row>
    <row r="24" spans="2:10" x14ac:dyDescent="0.3">
      <c r="B24">
        <v>13</v>
      </c>
      <c r="C24" t="s">
        <v>34</v>
      </c>
      <c r="J24">
        <v>220</v>
      </c>
    </row>
    <row r="25" spans="2:10" x14ac:dyDescent="0.3">
      <c r="B25" s="14">
        <v>14</v>
      </c>
      <c r="C25" t="s">
        <v>9</v>
      </c>
      <c r="J25">
        <v>8360</v>
      </c>
    </row>
    <row r="26" spans="2:10" x14ac:dyDescent="0.3">
      <c r="B26">
        <v>15</v>
      </c>
      <c r="C26" t="s">
        <v>11</v>
      </c>
      <c r="J26">
        <v>2310</v>
      </c>
    </row>
    <row r="27" spans="2:10" x14ac:dyDescent="0.3">
      <c r="B27">
        <v>16</v>
      </c>
      <c r="C27" t="s">
        <v>35</v>
      </c>
      <c r="J27">
        <v>2200</v>
      </c>
    </row>
    <row r="28" spans="2:10" x14ac:dyDescent="0.3">
      <c r="B28">
        <v>17</v>
      </c>
      <c r="C28" t="s">
        <v>36</v>
      </c>
      <c r="J28">
        <v>220</v>
      </c>
    </row>
    <row r="29" spans="2:10" x14ac:dyDescent="0.3">
      <c r="B29">
        <v>18</v>
      </c>
      <c r="C29" t="s">
        <v>37</v>
      </c>
      <c r="J29">
        <v>110</v>
      </c>
    </row>
    <row r="30" spans="2:10" x14ac:dyDescent="0.3">
      <c r="B30">
        <v>19</v>
      </c>
      <c r="C30" t="s">
        <v>38</v>
      </c>
      <c r="J30">
        <v>220</v>
      </c>
    </row>
    <row r="31" spans="2:10" x14ac:dyDescent="0.3">
      <c r="B31">
        <v>20</v>
      </c>
      <c r="C31" t="s">
        <v>39</v>
      </c>
      <c r="J31">
        <v>2860</v>
      </c>
    </row>
    <row r="32" spans="2:10" x14ac:dyDescent="0.3">
      <c r="B32">
        <v>21</v>
      </c>
      <c r="C32" t="s">
        <v>40</v>
      </c>
      <c r="J32">
        <v>880</v>
      </c>
    </row>
    <row r="33" spans="2:11" x14ac:dyDescent="0.3">
      <c r="B33" s="20">
        <v>22</v>
      </c>
      <c r="C33" t="s">
        <v>41</v>
      </c>
      <c r="J33">
        <v>1100</v>
      </c>
    </row>
    <row r="34" spans="2:11" x14ac:dyDescent="0.3">
      <c r="B34">
        <v>23</v>
      </c>
      <c r="C34" t="s">
        <v>42</v>
      </c>
      <c r="J34">
        <v>220</v>
      </c>
    </row>
    <row r="35" spans="2:11" x14ac:dyDescent="0.3">
      <c r="B35">
        <v>24</v>
      </c>
      <c r="C35" t="s">
        <v>43</v>
      </c>
      <c r="J35">
        <v>440</v>
      </c>
    </row>
    <row r="36" spans="2:11" x14ac:dyDescent="0.3">
      <c r="B36">
        <v>25</v>
      </c>
      <c r="C36" t="s">
        <v>44</v>
      </c>
      <c r="J36">
        <v>880</v>
      </c>
    </row>
    <row r="37" spans="2:11" x14ac:dyDescent="0.3">
      <c r="B37">
        <v>26</v>
      </c>
      <c r="C37" s="49" t="s">
        <v>45</v>
      </c>
      <c r="D37" s="49"/>
      <c r="E37" s="49"/>
      <c r="F37" s="49"/>
      <c r="G37" s="49"/>
      <c r="J37">
        <v>660</v>
      </c>
    </row>
    <row r="38" spans="2:11" x14ac:dyDescent="0.3">
      <c r="B38">
        <v>27</v>
      </c>
      <c r="C38" t="s">
        <v>46</v>
      </c>
      <c r="J38">
        <v>1320</v>
      </c>
    </row>
    <row r="40" spans="2:11" x14ac:dyDescent="0.3">
      <c r="B40" s="48" t="s">
        <v>56</v>
      </c>
      <c r="C40" s="48"/>
      <c r="D40" s="48"/>
      <c r="E40" s="48"/>
      <c r="F40" s="48"/>
      <c r="G40" s="48"/>
      <c r="H40" s="48"/>
      <c r="I40" s="48"/>
      <c r="J40" s="48"/>
      <c r="K40" s="48"/>
    </row>
    <row r="41" spans="2:11" x14ac:dyDescent="0.3">
      <c r="B41" t="s">
        <v>52</v>
      </c>
    </row>
    <row r="42" spans="2:11" x14ac:dyDescent="0.3">
      <c r="B42" t="s">
        <v>50</v>
      </c>
    </row>
    <row r="43" spans="2:11" x14ac:dyDescent="0.3">
      <c r="B43" t="s">
        <v>51</v>
      </c>
    </row>
    <row r="44" spans="2:11" x14ac:dyDescent="0.3">
      <c r="B44" s="49" t="s">
        <v>53</v>
      </c>
      <c r="C44" s="49"/>
      <c r="D44" s="49"/>
      <c r="E44" s="49"/>
      <c r="F44" s="49"/>
      <c r="G44" s="49"/>
      <c r="H44" s="49"/>
      <c r="I44" s="49"/>
      <c r="J44" s="49"/>
      <c r="K44" s="49"/>
    </row>
    <row r="45" spans="2:11" x14ac:dyDescent="0.3">
      <c r="B45" s="49"/>
      <c r="C45" s="49"/>
      <c r="D45" s="49"/>
      <c r="E45" s="49"/>
      <c r="F45" s="49"/>
      <c r="G45" s="49"/>
      <c r="H45" s="49"/>
      <c r="I45" s="49"/>
      <c r="J45" s="49"/>
      <c r="K45" s="49"/>
    </row>
  </sheetData>
  <mergeCells count="7">
    <mergeCell ref="B40:K40"/>
    <mergeCell ref="B44:K45"/>
    <mergeCell ref="B6:M7"/>
    <mergeCell ref="C37:G37"/>
    <mergeCell ref="C12:G12"/>
    <mergeCell ref="B10:J10"/>
    <mergeCell ref="B9:K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O80"/>
  <sheetViews>
    <sheetView showGridLines="0" workbookViewId="0">
      <selection activeCell="F10" sqref="F10:G14"/>
    </sheetView>
  </sheetViews>
  <sheetFormatPr baseColWidth="10" defaultRowHeight="14.4" x14ac:dyDescent="0.3"/>
  <cols>
    <col min="6" max="6" width="11.5546875" customWidth="1"/>
  </cols>
  <sheetData>
    <row r="3" spans="2:13" x14ac:dyDescent="0.3">
      <c r="D3" s="1" t="s">
        <v>47</v>
      </c>
      <c r="E3" s="1"/>
    </row>
    <row r="4" spans="2:13" x14ac:dyDescent="0.3">
      <c r="D4" s="1" t="s">
        <v>0</v>
      </c>
      <c r="E4" s="1"/>
    </row>
    <row r="6" spans="2:13" x14ac:dyDescent="0.3">
      <c r="D6" s="1"/>
      <c r="E6" s="1"/>
    </row>
    <row r="7" spans="2:13" x14ac:dyDescent="0.3">
      <c r="D7" s="55" t="s">
        <v>7</v>
      </c>
      <c r="E7" s="55"/>
      <c r="F7" s="55"/>
      <c r="G7" s="55"/>
      <c r="H7" s="33"/>
      <c r="J7" s="55" t="s">
        <v>8</v>
      </c>
      <c r="K7" s="55"/>
      <c r="L7" s="55"/>
      <c r="M7" s="55"/>
    </row>
    <row r="8" spans="2:13" x14ac:dyDescent="0.3">
      <c r="D8" s="56" t="s">
        <v>3</v>
      </c>
      <c r="E8" s="56"/>
      <c r="F8" s="56" t="s">
        <v>4</v>
      </c>
      <c r="G8" s="56"/>
      <c r="H8" s="33"/>
      <c r="J8" s="56" t="s">
        <v>3</v>
      </c>
      <c r="K8" s="56"/>
      <c r="L8" s="56" t="s">
        <v>4</v>
      </c>
      <c r="M8" s="56"/>
    </row>
    <row r="9" spans="2:13" ht="15" thickBot="1" x14ac:dyDescent="0.35">
      <c r="D9" s="4" t="s">
        <v>2</v>
      </c>
      <c r="E9" s="4" t="s">
        <v>1</v>
      </c>
      <c r="F9" s="4" t="s">
        <v>2</v>
      </c>
      <c r="G9" s="4" t="s">
        <v>1</v>
      </c>
      <c r="H9" s="8"/>
      <c r="J9" s="4" t="s">
        <v>2</v>
      </c>
      <c r="K9" s="4" t="s">
        <v>1</v>
      </c>
      <c r="L9" s="4" t="s">
        <v>2</v>
      </c>
      <c r="M9" s="4" t="s">
        <v>1</v>
      </c>
    </row>
    <row r="10" spans="2:13" ht="14.4" customHeight="1" x14ac:dyDescent="0.3">
      <c r="D10" s="29">
        <v>5</v>
      </c>
      <c r="E10" s="8">
        <v>110</v>
      </c>
      <c r="F10" s="34">
        <v>1</v>
      </c>
      <c r="G10" s="35">
        <v>4950</v>
      </c>
      <c r="H10" s="53" t="s">
        <v>75</v>
      </c>
      <c r="J10" s="29">
        <v>8</v>
      </c>
      <c r="K10" s="8">
        <v>660</v>
      </c>
      <c r="L10" s="30">
        <v>3</v>
      </c>
      <c r="M10" s="8">
        <v>1320</v>
      </c>
    </row>
    <row r="11" spans="2:13" x14ac:dyDescent="0.3">
      <c r="D11" s="27">
        <v>7</v>
      </c>
      <c r="E11" s="8">
        <v>2420</v>
      </c>
      <c r="F11" s="36">
        <v>2</v>
      </c>
      <c r="G11" s="35">
        <v>220</v>
      </c>
      <c r="H11" s="53"/>
      <c r="J11" s="29">
        <v>9</v>
      </c>
      <c r="K11" s="8">
        <v>660</v>
      </c>
      <c r="L11" s="28">
        <v>4</v>
      </c>
      <c r="M11" s="8">
        <v>110</v>
      </c>
    </row>
    <row r="12" spans="2:13" x14ac:dyDescent="0.3">
      <c r="D12" s="8">
        <v>10</v>
      </c>
      <c r="E12" s="8">
        <v>5280</v>
      </c>
      <c r="F12" s="36">
        <v>14</v>
      </c>
      <c r="G12" s="35">
        <v>8360</v>
      </c>
      <c r="H12" s="53"/>
      <c r="J12" s="8">
        <v>14</v>
      </c>
      <c r="K12" s="8">
        <v>8360</v>
      </c>
      <c r="L12" s="28">
        <v>6</v>
      </c>
      <c r="M12" s="8">
        <v>770</v>
      </c>
    </row>
    <row r="13" spans="2:13" x14ac:dyDescent="0.3">
      <c r="D13" s="8">
        <v>11</v>
      </c>
      <c r="E13" s="8">
        <v>880</v>
      </c>
      <c r="F13" s="36">
        <v>15</v>
      </c>
      <c r="G13" s="35">
        <v>2310</v>
      </c>
      <c r="H13" s="53"/>
      <c r="J13" s="21" t="s">
        <v>13</v>
      </c>
      <c r="K13" s="8">
        <f>+M25-SUM(K10:K12)</f>
        <v>1760</v>
      </c>
      <c r="L13" s="28">
        <v>10</v>
      </c>
      <c r="M13" s="8">
        <v>5280</v>
      </c>
    </row>
    <row r="14" spans="2:13" x14ac:dyDescent="0.3">
      <c r="D14" s="8">
        <v>12</v>
      </c>
      <c r="E14" s="8">
        <v>1320</v>
      </c>
      <c r="F14" s="36">
        <v>16</v>
      </c>
      <c r="G14" s="35">
        <v>2200</v>
      </c>
      <c r="H14" s="53"/>
      <c r="J14" s="21"/>
      <c r="K14" s="21"/>
      <c r="L14" s="28">
        <v>11</v>
      </c>
      <c r="M14" s="8">
        <v>880</v>
      </c>
    </row>
    <row r="15" spans="2:13" x14ac:dyDescent="0.3">
      <c r="B15" s="52" t="s">
        <v>76</v>
      </c>
      <c r="D15" s="8">
        <v>18</v>
      </c>
      <c r="E15" s="8">
        <v>110</v>
      </c>
      <c r="F15" s="28">
        <v>23</v>
      </c>
      <c r="G15" s="8">
        <v>220</v>
      </c>
      <c r="H15" s="8"/>
      <c r="J15" s="21"/>
      <c r="K15" s="21"/>
      <c r="L15" s="28">
        <v>12</v>
      </c>
      <c r="M15" s="8">
        <v>1320</v>
      </c>
    </row>
    <row r="16" spans="2:13" x14ac:dyDescent="0.3">
      <c r="B16" s="52"/>
      <c r="D16" s="35">
        <v>20</v>
      </c>
      <c r="E16" s="35">
        <v>2860</v>
      </c>
      <c r="F16" s="28"/>
      <c r="G16" s="8"/>
      <c r="H16" s="8"/>
      <c r="J16" s="21"/>
      <c r="K16" s="21"/>
      <c r="L16" s="28">
        <v>13</v>
      </c>
      <c r="M16" s="8">
        <v>220</v>
      </c>
    </row>
    <row r="17" spans="2:15" x14ac:dyDescent="0.3">
      <c r="B17" s="52"/>
      <c r="D17" s="8">
        <v>21</v>
      </c>
      <c r="E17" s="8">
        <v>880</v>
      </c>
      <c r="F17" s="28"/>
      <c r="G17" s="8"/>
      <c r="H17" s="8"/>
      <c r="J17" s="21"/>
      <c r="K17" s="21"/>
      <c r="L17" s="28">
        <v>17</v>
      </c>
      <c r="M17" s="8">
        <v>220</v>
      </c>
    </row>
    <row r="18" spans="2:15" x14ac:dyDescent="0.3">
      <c r="D18" s="8">
        <v>22</v>
      </c>
      <c r="E18" s="8">
        <v>1100</v>
      </c>
      <c r="F18" s="31"/>
      <c r="G18" s="21"/>
      <c r="H18" s="24"/>
      <c r="J18" s="21"/>
      <c r="K18" s="21"/>
      <c r="L18" s="28">
        <v>19</v>
      </c>
      <c r="M18" s="8">
        <v>220</v>
      </c>
    </row>
    <row r="19" spans="2:15" x14ac:dyDescent="0.3">
      <c r="D19" s="8">
        <v>24</v>
      </c>
      <c r="E19" s="8">
        <v>440</v>
      </c>
      <c r="F19" s="31"/>
      <c r="G19" s="21"/>
      <c r="H19" s="24"/>
      <c r="J19" s="21"/>
      <c r="K19" s="21"/>
      <c r="L19" s="28">
        <v>24</v>
      </c>
      <c r="M19" s="8">
        <v>440</v>
      </c>
    </row>
    <row r="20" spans="2:15" x14ac:dyDescent="0.3">
      <c r="D20" s="8">
        <v>25</v>
      </c>
      <c r="E20" s="8">
        <v>880</v>
      </c>
      <c r="F20" s="31"/>
      <c r="G20" s="21"/>
      <c r="H20" s="24"/>
      <c r="J20" s="21"/>
      <c r="K20" s="21"/>
      <c r="L20" s="28">
        <v>26</v>
      </c>
      <c r="M20" s="8">
        <v>660</v>
      </c>
    </row>
    <row r="21" spans="2:15" x14ac:dyDescent="0.3">
      <c r="D21" s="8">
        <v>26</v>
      </c>
      <c r="E21" s="8">
        <v>660</v>
      </c>
      <c r="F21" s="31"/>
      <c r="G21" s="21"/>
      <c r="H21" s="24"/>
      <c r="J21" s="3"/>
      <c r="K21" s="3"/>
      <c r="L21" s="2"/>
      <c r="M21" s="3"/>
    </row>
    <row r="22" spans="2:15" x14ac:dyDescent="0.3">
      <c r="D22" s="8">
        <v>27</v>
      </c>
      <c r="E22" s="8">
        <v>1320</v>
      </c>
      <c r="F22" s="31"/>
      <c r="G22" s="21"/>
      <c r="H22" s="24"/>
      <c r="J22" s="3"/>
      <c r="K22" s="3"/>
      <c r="L22" s="2"/>
      <c r="M22" s="3"/>
    </row>
    <row r="23" spans="2:15" x14ac:dyDescent="0.3">
      <c r="D23" s="8"/>
      <c r="E23" s="3"/>
      <c r="F23" s="2"/>
      <c r="G23" s="3"/>
      <c r="H23" s="7"/>
      <c r="J23" s="3"/>
      <c r="K23" s="3"/>
      <c r="L23" s="2"/>
      <c r="M23" s="3"/>
    </row>
    <row r="24" spans="2:15" x14ac:dyDescent="0.3">
      <c r="D24" s="8"/>
      <c r="E24" s="3"/>
      <c r="F24" s="2"/>
      <c r="G24" s="3"/>
      <c r="H24" s="7"/>
      <c r="J24" s="3"/>
      <c r="K24" s="3"/>
      <c r="L24" s="2"/>
      <c r="M24" s="3"/>
    </row>
    <row r="25" spans="2:15" x14ac:dyDescent="0.3">
      <c r="D25" s="3"/>
      <c r="E25" s="6">
        <f>SUM(E10:E24)</f>
        <v>18260</v>
      </c>
      <c r="F25" s="2"/>
      <c r="G25" s="6">
        <f>SUM(G10:G24)</f>
        <v>18260</v>
      </c>
      <c r="H25" s="22"/>
      <c r="J25" s="3"/>
      <c r="K25" s="6">
        <f>SUM(K10:K24)</f>
        <v>11440</v>
      </c>
      <c r="L25" s="2"/>
      <c r="M25" s="6">
        <f>SUM(M10:M24)</f>
        <v>11440</v>
      </c>
      <c r="O25" t="s">
        <v>69</v>
      </c>
    </row>
    <row r="26" spans="2:15" x14ac:dyDescent="0.3">
      <c r="H26" s="14"/>
    </row>
    <row r="27" spans="2:15" x14ac:dyDescent="0.3">
      <c r="H27" s="14"/>
    </row>
    <row r="28" spans="2:15" x14ac:dyDescent="0.3">
      <c r="D28" s="55" t="s">
        <v>5</v>
      </c>
      <c r="E28" s="55"/>
      <c r="F28" s="55"/>
      <c r="G28" s="55"/>
      <c r="H28" s="33"/>
      <c r="J28" s="55" t="s">
        <v>6</v>
      </c>
      <c r="K28" s="55"/>
      <c r="L28" s="55"/>
      <c r="M28" s="55"/>
    </row>
    <row r="29" spans="2:15" x14ac:dyDescent="0.3">
      <c r="D29" s="56" t="s">
        <v>3</v>
      </c>
      <c r="E29" s="56"/>
      <c r="F29" s="56" t="s">
        <v>4</v>
      </c>
      <c r="G29" s="56"/>
      <c r="H29" s="33"/>
      <c r="J29" s="56" t="s">
        <v>3</v>
      </c>
      <c r="K29" s="56"/>
      <c r="L29" s="56" t="s">
        <v>4</v>
      </c>
      <c r="M29" s="56"/>
    </row>
    <row r="30" spans="2:15" ht="15" thickBot="1" x14ac:dyDescent="0.35">
      <c r="D30" s="4" t="s">
        <v>2</v>
      </c>
      <c r="E30" s="4" t="s">
        <v>1</v>
      </c>
      <c r="F30" s="4" t="s">
        <v>2</v>
      </c>
      <c r="G30" s="4" t="s">
        <v>1</v>
      </c>
      <c r="H30" s="8"/>
      <c r="J30" s="4" t="s">
        <v>2</v>
      </c>
      <c r="K30" s="4" t="s">
        <v>1</v>
      </c>
      <c r="L30" s="4" t="s">
        <v>2</v>
      </c>
      <c r="M30" s="4" t="s">
        <v>1</v>
      </c>
    </row>
    <row r="31" spans="2:15" ht="43.2" x14ac:dyDescent="0.3">
      <c r="D31" s="25" t="s">
        <v>60</v>
      </c>
      <c r="E31" s="21">
        <v>220</v>
      </c>
      <c r="F31" s="23" t="s">
        <v>58</v>
      </c>
      <c r="G31" s="21">
        <v>880</v>
      </c>
      <c r="H31" s="24"/>
      <c r="J31" s="26" t="s">
        <v>12</v>
      </c>
      <c r="K31" s="7">
        <v>1760</v>
      </c>
      <c r="L31" s="5" t="s">
        <v>13</v>
      </c>
      <c r="M31" s="3">
        <f>+K13</f>
        <v>1760</v>
      </c>
    </row>
    <row r="32" spans="2:15" ht="43.2" x14ac:dyDescent="0.3">
      <c r="D32" s="25" t="s">
        <v>61</v>
      </c>
      <c r="E32" s="21">
        <v>2310</v>
      </c>
      <c r="F32" s="23" t="s">
        <v>59</v>
      </c>
      <c r="G32" s="24">
        <v>1320</v>
      </c>
      <c r="H32" s="24"/>
      <c r="J32" s="3"/>
      <c r="K32" s="3"/>
      <c r="L32" s="2"/>
      <c r="M32" s="3"/>
    </row>
    <row r="33" spans="4:13" x14ac:dyDescent="0.3">
      <c r="D33" s="3"/>
      <c r="E33" s="3"/>
      <c r="F33" s="57" t="s">
        <v>12</v>
      </c>
      <c r="G33" s="7">
        <f>+E38-SUM(G31:G32)</f>
        <v>330</v>
      </c>
      <c r="H33" s="7"/>
      <c r="J33" s="3"/>
      <c r="K33" s="3"/>
      <c r="L33" s="2"/>
      <c r="M33" s="3"/>
    </row>
    <row r="34" spans="4:13" x14ac:dyDescent="0.3">
      <c r="D34" s="3"/>
      <c r="E34" s="3"/>
      <c r="F34" s="57"/>
      <c r="G34" s="7"/>
      <c r="H34" s="7"/>
      <c r="J34" s="3"/>
      <c r="K34" s="3"/>
      <c r="L34" s="2"/>
      <c r="M34" s="3"/>
    </row>
    <row r="35" spans="4:13" x14ac:dyDescent="0.3">
      <c r="D35" s="3"/>
      <c r="E35" s="3"/>
      <c r="F35" s="2"/>
      <c r="G35" s="3"/>
      <c r="H35" s="7"/>
      <c r="J35" s="3"/>
      <c r="K35" s="3"/>
      <c r="L35" s="2"/>
      <c r="M35" s="3"/>
    </row>
    <row r="36" spans="4:13" x14ac:dyDescent="0.3">
      <c r="D36" s="3"/>
      <c r="E36" s="3"/>
      <c r="F36" s="2"/>
      <c r="G36" s="3"/>
      <c r="H36" s="7"/>
      <c r="J36" s="3"/>
      <c r="K36" s="3"/>
      <c r="L36" s="2"/>
      <c r="M36" s="3"/>
    </row>
    <row r="37" spans="4:13" x14ac:dyDescent="0.3">
      <c r="D37" s="3"/>
      <c r="E37" s="3"/>
      <c r="F37" s="2"/>
      <c r="G37" s="3"/>
      <c r="H37" s="7"/>
      <c r="J37" s="3"/>
      <c r="K37" s="3"/>
      <c r="L37" s="2"/>
      <c r="M37" s="3"/>
    </row>
    <row r="38" spans="4:13" x14ac:dyDescent="0.3">
      <c r="D38" s="3"/>
      <c r="E38" s="6">
        <f>SUM(E31:E37)</f>
        <v>2530</v>
      </c>
      <c r="F38" s="2"/>
      <c r="G38" s="6">
        <f>SUM(G31:G37)</f>
        <v>2530</v>
      </c>
      <c r="H38" s="22"/>
      <c r="J38" s="3"/>
      <c r="K38" s="6">
        <f>SUM(K31:K37)</f>
        <v>1760</v>
      </c>
      <c r="L38" s="2"/>
      <c r="M38" s="6">
        <f>SUM(M31:M37)</f>
        <v>1760</v>
      </c>
    </row>
    <row r="39" spans="4:13" x14ac:dyDescent="0.3">
      <c r="H39" s="14"/>
    </row>
    <row r="40" spans="4:13" x14ac:dyDescent="0.3">
      <c r="H40" s="14"/>
    </row>
    <row r="41" spans="4:13" x14ac:dyDescent="0.3">
      <c r="H41" s="14"/>
    </row>
    <row r="42" spans="4:13" x14ac:dyDescent="0.3">
      <c r="D42" s="55" t="s">
        <v>14</v>
      </c>
      <c r="E42" s="55"/>
      <c r="F42" s="55"/>
      <c r="G42" s="55"/>
      <c r="H42" s="33"/>
      <c r="J42" s="55" t="s">
        <v>15</v>
      </c>
      <c r="K42" s="55"/>
      <c r="L42" s="55"/>
      <c r="M42" s="55"/>
    </row>
    <row r="43" spans="4:13" x14ac:dyDescent="0.3">
      <c r="D43" s="56" t="s">
        <v>3</v>
      </c>
      <c r="E43" s="56"/>
      <c r="F43" s="56" t="s">
        <v>4</v>
      </c>
      <c r="G43" s="56"/>
      <c r="H43" s="33"/>
      <c r="J43" s="56" t="s">
        <v>3</v>
      </c>
      <c r="K43" s="56"/>
      <c r="L43" s="56" t="s">
        <v>4</v>
      </c>
      <c r="M43" s="56"/>
    </row>
    <row r="44" spans="4:13" ht="15" thickBot="1" x14ac:dyDescent="0.35">
      <c r="D44" s="4" t="s">
        <v>2</v>
      </c>
      <c r="E44" s="4" t="s">
        <v>1</v>
      </c>
      <c r="F44" s="4" t="s">
        <v>2</v>
      </c>
      <c r="G44" s="4" t="s">
        <v>1</v>
      </c>
      <c r="H44" s="8"/>
      <c r="J44" s="4" t="s">
        <v>2</v>
      </c>
      <c r="K44" s="4" t="s">
        <v>1</v>
      </c>
      <c r="L44" s="4" t="s">
        <v>2</v>
      </c>
      <c r="M44" s="4" t="s">
        <v>1</v>
      </c>
    </row>
    <row r="45" spans="4:13" x14ac:dyDescent="0.3">
      <c r="D45" s="27">
        <v>1</v>
      </c>
      <c r="E45" s="8">
        <v>4950</v>
      </c>
      <c r="F45" s="28">
        <v>7</v>
      </c>
      <c r="G45" s="8">
        <v>2420</v>
      </c>
      <c r="H45" s="8"/>
      <c r="J45" s="29">
        <v>4</v>
      </c>
      <c r="K45" s="8">
        <v>110</v>
      </c>
      <c r="L45" s="28">
        <v>5</v>
      </c>
      <c r="M45" s="8">
        <v>110</v>
      </c>
    </row>
    <row r="46" spans="4:13" x14ac:dyDescent="0.3">
      <c r="D46" s="8">
        <v>3</v>
      </c>
      <c r="E46" s="8">
        <v>1320</v>
      </c>
      <c r="F46" s="28">
        <v>8</v>
      </c>
      <c r="G46" s="8">
        <v>660</v>
      </c>
      <c r="H46" s="8"/>
      <c r="J46" s="8">
        <v>16</v>
      </c>
      <c r="K46" s="8">
        <v>2200</v>
      </c>
      <c r="L46" s="28">
        <v>18</v>
      </c>
      <c r="M46" s="8">
        <v>110</v>
      </c>
    </row>
    <row r="47" spans="4:13" x14ac:dyDescent="0.3">
      <c r="D47" s="8">
        <v>6</v>
      </c>
      <c r="E47" s="8">
        <v>770</v>
      </c>
      <c r="F47" s="28">
        <v>9</v>
      </c>
      <c r="G47" s="8">
        <v>660</v>
      </c>
      <c r="H47" s="8"/>
      <c r="J47" s="8">
        <v>17</v>
      </c>
      <c r="K47" s="8">
        <v>220</v>
      </c>
      <c r="L47" s="28">
        <v>20</v>
      </c>
      <c r="M47" s="8">
        <v>2860</v>
      </c>
    </row>
    <row r="48" spans="4:13" x14ac:dyDescent="0.3">
      <c r="D48" s="8">
        <v>13</v>
      </c>
      <c r="E48" s="8">
        <v>220</v>
      </c>
      <c r="F48" s="28">
        <v>21</v>
      </c>
      <c r="G48" s="8">
        <v>880</v>
      </c>
      <c r="H48" s="8"/>
      <c r="J48" s="3" t="s">
        <v>16</v>
      </c>
      <c r="K48" s="9">
        <f>+M54-SUM(K45:K47)</f>
        <v>550</v>
      </c>
      <c r="L48" s="11"/>
      <c r="M48" s="8"/>
    </row>
    <row r="49" spans="4:13" x14ac:dyDescent="0.3">
      <c r="D49" s="8">
        <v>19</v>
      </c>
      <c r="E49" s="8">
        <v>220</v>
      </c>
      <c r="F49" s="28">
        <v>22</v>
      </c>
      <c r="G49" s="8">
        <v>1100</v>
      </c>
      <c r="H49" s="8"/>
      <c r="J49" s="3"/>
      <c r="K49" s="9"/>
      <c r="L49" s="11"/>
      <c r="M49" s="8"/>
    </row>
    <row r="50" spans="4:13" x14ac:dyDescent="0.3">
      <c r="D50" s="8">
        <v>23</v>
      </c>
      <c r="E50" s="8">
        <v>220</v>
      </c>
      <c r="F50" s="28"/>
      <c r="G50" s="8"/>
      <c r="H50" s="8"/>
      <c r="J50" s="3"/>
      <c r="K50" s="9"/>
      <c r="L50" s="11"/>
      <c r="M50" s="8"/>
    </row>
    <row r="51" spans="4:13" x14ac:dyDescent="0.3">
      <c r="D51" s="8"/>
      <c r="E51" s="8"/>
      <c r="F51" s="11"/>
      <c r="G51" s="9"/>
      <c r="H51" s="9"/>
      <c r="J51" s="3"/>
      <c r="K51" s="9"/>
      <c r="L51" s="11"/>
      <c r="M51" s="8"/>
    </row>
    <row r="52" spans="4:13" x14ac:dyDescent="0.3">
      <c r="D52" s="8" t="s">
        <v>57</v>
      </c>
      <c r="E52" s="8">
        <f>+G54-SUM(E45:E50)</f>
        <v>-1980</v>
      </c>
      <c r="F52" s="2"/>
      <c r="G52" s="3"/>
      <c r="H52" s="7"/>
      <c r="J52" s="3"/>
      <c r="K52" s="3"/>
      <c r="L52" s="11"/>
      <c r="M52" s="8"/>
    </row>
    <row r="53" spans="4:13" x14ac:dyDescent="0.3">
      <c r="D53" s="8"/>
      <c r="E53" s="3"/>
      <c r="F53" s="2"/>
      <c r="G53" s="3"/>
      <c r="H53" s="7"/>
      <c r="J53" s="3"/>
      <c r="K53" s="3"/>
      <c r="L53" s="2"/>
      <c r="M53" s="3"/>
    </row>
    <row r="54" spans="4:13" x14ac:dyDescent="0.3">
      <c r="D54" s="3"/>
      <c r="E54" s="6">
        <f>SUM(E45:E53)</f>
        <v>5720</v>
      </c>
      <c r="F54" s="2"/>
      <c r="G54" s="6">
        <f>SUM(G45:G53)</f>
        <v>5720</v>
      </c>
      <c r="H54" s="22"/>
      <c r="J54" s="3"/>
      <c r="K54" s="6">
        <f>SUM(K45:K53)</f>
        <v>3080</v>
      </c>
      <c r="L54" s="2"/>
      <c r="M54" s="6">
        <f>SUM(M45:M53)</f>
        <v>3080</v>
      </c>
    </row>
    <row r="55" spans="4:13" x14ac:dyDescent="0.3">
      <c r="H55" s="14"/>
    </row>
    <row r="56" spans="4:13" x14ac:dyDescent="0.3">
      <c r="H56" s="14"/>
    </row>
    <row r="57" spans="4:13" x14ac:dyDescent="0.3">
      <c r="D57" s="55" t="s">
        <v>17</v>
      </c>
      <c r="E57" s="55"/>
      <c r="F57" s="55"/>
      <c r="G57" s="55"/>
      <c r="H57" s="33"/>
      <c r="J57" s="55" t="s">
        <v>18</v>
      </c>
      <c r="K57" s="55"/>
      <c r="L57" s="55"/>
      <c r="M57" s="55"/>
    </row>
    <row r="58" spans="4:13" x14ac:dyDescent="0.3">
      <c r="D58" s="56" t="s">
        <v>3</v>
      </c>
      <c r="E58" s="56"/>
      <c r="F58" s="56" t="s">
        <v>4</v>
      </c>
      <c r="G58" s="56"/>
      <c r="H58" s="33"/>
      <c r="J58" s="56" t="s">
        <v>3</v>
      </c>
      <c r="K58" s="56"/>
      <c r="L58" s="56" t="s">
        <v>4</v>
      </c>
      <c r="M58" s="56"/>
    </row>
    <row r="59" spans="4:13" ht="15" thickBot="1" x14ac:dyDescent="0.35">
      <c r="D59" s="4" t="s">
        <v>2</v>
      </c>
      <c r="E59" s="4" t="s">
        <v>1</v>
      </c>
      <c r="F59" s="4" t="s">
        <v>2</v>
      </c>
      <c r="G59" s="4" t="s">
        <v>1</v>
      </c>
      <c r="H59" s="8"/>
      <c r="J59" s="4" t="s">
        <v>2</v>
      </c>
      <c r="K59" s="4" t="s">
        <v>1</v>
      </c>
      <c r="L59" s="4" t="s">
        <v>2</v>
      </c>
      <c r="M59" s="4" t="s">
        <v>1</v>
      </c>
    </row>
    <row r="60" spans="4:13" ht="28.8" x14ac:dyDescent="0.3">
      <c r="D60" s="26" t="s">
        <v>19</v>
      </c>
      <c r="E60" s="7">
        <f>+G60</f>
        <v>-1980</v>
      </c>
      <c r="F60" s="5" t="s">
        <v>62</v>
      </c>
      <c r="G60" s="3">
        <f>+E52</f>
        <v>-1980</v>
      </c>
      <c r="H60" s="7"/>
      <c r="J60" s="26" t="s">
        <v>12</v>
      </c>
      <c r="K60" s="7">
        <f>+M60</f>
        <v>550</v>
      </c>
      <c r="L60" s="5" t="s">
        <v>16</v>
      </c>
      <c r="M60" s="3">
        <f>+K48</f>
        <v>550</v>
      </c>
    </row>
    <row r="61" spans="4:13" x14ac:dyDescent="0.3">
      <c r="D61" s="3"/>
      <c r="E61" s="3"/>
      <c r="F61" s="2"/>
      <c r="G61" s="7"/>
      <c r="H61" s="7"/>
      <c r="J61" s="3"/>
      <c r="K61" s="3"/>
      <c r="L61" s="2"/>
      <c r="M61" s="3"/>
    </row>
    <row r="62" spans="4:13" x14ac:dyDescent="0.3">
      <c r="D62" s="3"/>
      <c r="E62" s="3"/>
      <c r="F62" s="54"/>
      <c r="G62" s="3"/>
      <c r="H62" s="7"/>
      <c r="J62" s="3"/>
      <c r="K62" s="3"/>
      <c r="L62" s="2"/>
      <c r="M62" s="3"/>
    </row>
    <row r="63" spans="4:13" x14ac:dyDescent="0.3">
      <c r="D63" s="3"/>
      <c r="E63" s="3"/>
      <c r="F63" s="54"/>
      <c r="G63" s="3"/>
      <c r="H63" s="7"/>
      <c r="J63" s="3"/>
      <c r="K63" s="3"/>
      <c r="L63" s="2"/>
      <c r="M63" s="3"/>
    </row>
    <row r="64" spans="4:13" x14ac:dyDescent="0.3">
      <c r="D64" s="3"/>
      <c r="E64" s="3"/>
      <c r="F64" s="2"/>
      <c r="G64" s="3"/>
      <c r="H64" s="7"/>
      <c r="J64" s="3"/>
      <c r="K64" s="3"/>
      <c r="L64" s="2"/>
      <c r="M64" s="3"/>
    </row>
    <row r="65" spans="4:13" x14ac:dyDescent="0.3">
      <c r="D65" s="3"/>
      <c r="E65" s="3"/>
      <c r="F65" s="2"/>
      <c r="G65" s="3"/>
      <c r="H65" s="7"/>
      <c r="J65" s="3"/>
      <c r="K65" s="3"/>
      <c r="L65" s="2"/>
      <c r="M65" s="3"/>
    </row>
    <row r="66" spans="4:13" x14ac:dyDescent="0.3">
      <c r="D66" s="3"/>
      <c r="E66" s="3"/>
      <c r="F66" s="2"/>
      <c r="G66" s="3"/>
      <c r="H66" s="7"/>
      <c r="J66" s="3"/>
      <c r="K66" s="3"/>
      <c r="L66" s="2"/>
      <c r="M66" s="3"/>
    </row>
    <row r="67" spans="4:13" x14ac:dyDescent="0.3">
      <c r="D67" s="3"/>
      <c r="E67" s="6">
        <f>SUM(E60:E66)</f>
        <v>-1980</v>
      </c>
      <c r="F67" s="2"/>
      <c r="G67" s="6">
        <f>SUM(G60:G66)</f>
        <v>-1980</v>
      </c>
      <c r="H67" s="22"/>
      <c r="J67" s="3"/>
      <c r="K67" s="6">
        <f>SUM(K60:K66)</f>
        <v>550</v>
      </c>
      <c r="L67" s="2"/>
      <c r="M67" s="6">
        <f>SUM(M60:M66)</f>
        <v>550</v>
      </c>
    </row>
    <row r="71" spans="4:13" x14ac:dyDescent="0.3">
      <c r="D71" s="1"/>
    </row>
    <row r="72" spans="4:13" x14ac:dyDescent="0.3">
      <c r="D72" s="55" t="s">
        <v>20</v>
      </c>
      <c r="E72" s="55"/>
      <c r="F72" s="55"/>
      <c r="G72" s="55"/>
    </row>
    <row r="73" spans="4:13" x14ac:dyDescent="0.3">
      <c r="D73" s="56" t="s">
        <v>63</v>
      </c>
      <c r="E73" s="56"/>
      <c r="F73" s="56" t="s">
        <v>64</v>
      </c>
      <c r="G73" s="56"/>
    </row>
    <row r="74" spans="4:13" ht="15" thickBot="1" x14ac:dyDescent="0.35">
      <c r="D74" s="4" t="s">
        <v>2</v>
      </c>
      <c r="E74" s="4" t="s">
        <v>1</v>
      </c>
      <c r="F74" s="4" t="s">
        <v>2</v>
      </c>
      <c r="G74" s="4" t="s">
        <v>1</v>
      </c>
    </row>
    <row r="75" spans="4:13" ht="43.2" x14ac:dyDescent="0.3">
      <c r="D75" s="25" t="s">
        <v>60</v>
      </c>
      <c r="E75" s="21">
        <v>220</v>
      </c>
      <c r="F75" s="23" t="s">
        <v>58</v>
      </c>
      <c r="G75" s="21">
        <v>880</v>
      </c>
      <c r="I75" s="52" t="s">
        <v>65</v>
      </c>
    </row>
    <row r="76" spans="4:13" ht="43.2" x14ac:dyDescent="0.3">
      <c r="D76" s="25" t="s">
        <v>61</v>
      </c>
      <c r="E76" s="21">
        <v>2310</v>
      </c>
      <c r="F76" s="23" t="s">
        <v>59</v>
      </c>
      <c r="G76" s="24">
        <v>1320</v>
      </c>
      <c r="I76" s="52"/>
    </row>
    <row r="77" spans="4:13" ht="28.8" x14ac:dyDescent="0.3">
      <c r="D77" s="15"/>
      <c r="E77" s="3"/>
      <c r="F77" s="5" t="s">
        <v>57</v>
      </c>
      <c r="G77" s="3">
        <f>+G60</f>
        <v>-1980</v>
      </c>
      <c r="I77" t="s">
        <v>66</v>
      </c>
    </row>
    <row r="78" spans="4:13" ht="28.8" x14ac:dyDescent="0.3">
      <c r="D78" s="3"/>
      <c r="E78" s="3"/>
      <c r="F78" s="5" t="s">
        <v>21</v>
      </c>
      <c r="G78" s="3">
        <f>+M60</f>
        <v>550</v>
      </c>
      <c r="I78" t="s">
        <v>67</v>
      </c>
    </row>
    <row r="79" spans="4:13" ht="28.8" x14ac:dyDescent="0.3">
      <c r="D79" s="3"/>
      <c r="E79" s="3"/>
      <c r="F79" s="5" t="s">
        <v>22</v>
      </c>
      <c r="G79" s="3">
        <f>+K13</f>
        <v>1760</v>
      </c>
      <c r="I79" t="s">
        <v>68</v>
      </c>
    </row>
    <row r="80" spans="4:13" x14ac:dyDescent="0.3">
      <c r="D80" s="3"/>
      <c r="E80" s="17">
        <f>SUM(E75:E79)</f>
        <v>2530</v>
      </c>
      <c r="F80" s="18"/>
      <c r="G80" s="17">
        <f>SUM(G75:G79)</f>
        <v>2530</v>
      </c>
    </row>
  </sheetData>
  <mergeCells count="32">
    <mergeCell ref="J28:M28"/>
    <mergeCell ref="J29:K29"/>
    <mergeCell ref="L29:M29"/>
    <mergeCell ref="D73:E73"/>
    <mergeCell ref="F73:G73"/>
    <mergeCell ref="D72:G72"/>
    <mergeCell ref="D7:G7"/>
    <mergeCell ref="J7:M7"/>
    <mergeCell ref="D8:E8"/>
    <mergeCell ref="F8:G8"/>
    <mergeCell ref="J8:K8"/>
    <mergeCell ref="L8:M8"/>
    <mergeCell ref="J42:M42"/>
    <mergeCell ref="D43:E43"/>
    <mergeCell ref="F43:G43"/>
    <mergeCell ref="J43:K43"/>
    <mergeCell ref="L43:M43"/>
    <mergeCell ref="J57:M57"/>
    <mergeCell ref="D58:E58"/>
    <mergeCell ref="F58:G58"/>
    <mergeCell ref="J58:K58"/>
    <mergeCell ref="L58:M58"/>
    <mergeCell ref="I75:I76"/>
    <mergeCell ref="H10:H14"/>
    <mergeCell ref="B15:B17"/>
    <mergeCell ref="F62:F63"/>
    <mergeCell ref="D57:G57"/>
    <mergeCell ref="F33:F34"/>
    <mergeCell ref="D42:G42"/>
    <mergeCell ref="D28:G28"/>
    <mergeCell ref="D29:E29"/>
    <mergeCell ref="F29:G29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N37"/>
  <sheetViews>
    <sheetView showGridLines="0" tabSelected="1" workbookViewId="0">
      <selection activeCell="B36" sqref="B36"/>
    </sheetView>
  </sheetViews>
  <sheetFormatPr baseColWidth="10" defaultRowHeight="14.4" x14ac:dyDescent="0.3"/>
  <cols>
    <col min="6" max="6" width="11.5546875" style="14"/>
    <col min="10" max="10" width="11.5546875" style="14"/>
  </cols>
  <sheetData>
    <row r="3" spans="2:14" x14ac:dyDescent="0.3">
      <c r="B3" s="1" t="s">
        <v>47</v>
      </c>
      <c r="C3" s="1"/>
    </row>
    <row r="4" spans="2:14" x14ac:dyDescent="0.3">
      <c r="B4" s="1" t="s">
        <v>0</v>
      </c>
      <c r="C4" s="1"/>
    </row>
    <row r="6" spans="2:14" x14ac:dyDescent="0.3">
      <c r="B6" s="55" t="s">
        <v>48</v>
      </c>
      <c r="C6" s="55"/>
      <c r="D6" s="55"/>
      <c r="E6" s="55"/>
      <c r="F6" s="33"/>
    </row>
    <row r="7" spans="2:14" x14ac:dyDescent="0.3">
      <c r="B7" s="55" t="s">
        <v>73</v>
      </c>
      <c r="C7" s="55"/>
      <c r="D7" s="55" t="s">
        <v>74</v>
      </c>
      <c r="E7" s="55"/>
      <c r="F7" s="33"/>
    </row>
    <row r="8" spans="2:14" ht="15" thickBot="1" x14ac:dyDescent="0.35">
      <c r="B8" s="59" t="s">
        <v>70</v>
      </c>
      <c r="C8" s="59"/>
      <c r="D8" s="59" t="s">
        <v>71</v>
      </c>
      <c r="E8" s="59"/>
      <c r="F8" s="9"/>
      <c r="G8" s="52" t="s">
        <v>77</v>
      </c>
      <c r="H8" s="52"/>
      <c r="I8" s="52"/>
      <c r="K8" s="58" t="s">
        <v>72</v>
      </c>
      <c r="L8" s="58"/>
    </row>
    <row r="9" spans="2:14" ht="14.4" customHeight="1" x14ac:dyDescent="0.3">
      <c r="B9" s="21">
        <v>1</v>
      </c>
      <c r="C9" s="21">
        <v>4950</v>
      </c>
      <c r="D9" s="31">
        <v>3</v>
      </c>
      <c r="E9" s="21">
        <v>1320</v>
      </c>
      <c r="F9" s="22"/>
      <c r="G9" s="52"/>
      <c r="H9" s="52"/>
      <c r="I9" s="52"/>
      <c r="J9" s="39"/>
      <c r="K9" s="58"/>
      <c r="L9" s="58"/>
      <c r="M9" s="3"/>
      <c r="N9" s="3"/>
    </row>
    <row r="10" spans="2:14" ht="14.4" customHeight="1" x14ac:dyDescent="0.3">
      <c r="B10" s="21">
        <v>2</v>
      </c>
      <c r="C10" s="21">
        <v>220</v>
      </c>
      <c r="D10" s="31">
        <v>5</v>
      </c>
      <c r="E10" s="21">
        <v>110</v>
      </c>
      <c r="F10" s="22"/>
      <c r="G10" s="52"/>
      <c r="H10" s="52"/>
      <c r="I10" s="52"/>
      <c r="J10" s="39"/>
      <c r="K10" s="58"/>
      <c r="L10" s="58"/>
      <c r="M10" s="3"/>
      <c r="N10" s="3"/>
    </row>
    <row r="11" spans="2:14" x14ac:dyDescent="0.3">
      <c r="B11" s="21">
        <v>3</v>
      </c>
      <c r="C11" s="21">
        <v>1320</v>
      </c>
      <c r="D11" s="31">
        <v>7</v>
      </c>
      <c r="E11" s="21">
        <v>2420</v>
      </c>
      <c r="F11" s="22"/>
      <c r="G11" s="52"/>
      <c r="H11" s="52"/>
      <c r="I11" s="52"/>
      <c r="J11" s="39"/>
      <c r="K11" s="58"/>
      <c r="L11" s="58"/>
      <c r="M11" s="3"/>
      <c r="N11" s="3"/>
    </row>
    <row r="12" spans="2:14" x14ac:dyDescent="0.3">
      <c r="B12" s="37">
        <v>14</v>
      </c>
      <c r="C12" s="21">
        <v>8360</v>
      </c>
      <c r="D12" s="31">
        <v>9</v>
      </c>
      <c r="E12" s="21">
        <v>660</v>
      </c>
      <c r="F12" s="7"/>
      <c r="G12" s="38"/>
      <c r="H12" s="38"/>
      <c r="I12" s="38"/>
      <c r="J12" s="39"/>
      <c r="K12" s="58"/>
      <c r="L12" s="58"/>
      <c r="M12" s="3"/>
      <c r="N12" s="3"/>
    </row>
    <row r="13" spans="2:14" x14ac:dyDescent="0.3">
      <c r="B13" s="21">
        <v>15</v>
      </c>
      <c r="C13" s="21">
        <v>2310</v>
      </c>
      <c r="D13" s="31">
        <v>10</v>
      </c>
      <c r="E13" s="21">
        <f>5280-660</f>
        <v>4620</v>
      </c>
      <c r="F13" s="7"/>
      <c r="G13" s="52" t="s">
        <v>78</v>
      </c>
      <c r="H13" s="52"/>
      <c r="I13" s="52"/>
      <c r="J13" s="39"/>
      <c r="K13" s="58"/>
      <c r="L13" s="58"/>
      <c r="M13" s="3"/>
      <c r="N13" s="3"/>
    </row>
    <row r="14" spans="2:14" ht="14.4" customHeight="1" x14ac:dyDescent="0.3">
      <c r="B14" s="21">
        <v>16</v>
      </c>
      <c r="C14" s="21">
        <v>2200</v>
      </c>
      <c r="D14" s="31">
        <v>11</v>
      </c>
      <c r="E14" s="21">
        <v>880</v>
      </c>
      <c r="F14" s="7"/>
      <c r="G14" s="52"/>
      <c r="H14" s="52"/>
      <c r="I14" s="52"/>
      <c r="J14" s="39"/>
      <c r="K14" s="58"/>
      <c r="L14" s="58"/>
      <c r="M14" s="3"/>
      <c r="N14" s="3"/>
    </row>
    <row r="15" spans="2:14" x14ac:dyDescent="0.3">
      <c r="B15" s="21">
        <v>20</v>
      </c>
      <c r="C15" s="21">
        <v>-2860</v>
      </c>
      <c r="D15" s="31">
        <v>12</v>
      </c>
      <c r="E15" s="21">
        <v>1320</v>
      </c>
      <c r="F15" s="7"/>
      <c r="G15" s="38"/>
      <c r="H15" s="38"/>
      <c r="I15" s="38"/>
      <c r="J15" s="39"/>
      <c r="K15" s="58"/>
      <c r="L15" s="58"/>
      <c r="M15" s="32"/>
      <c r="N15" s="3"/>
    </row>
    <row r="16" spans="2:14" x14ac:dyDescent="0.3">
      <c r="B16" s="3"/>
      <c r="C16" s="3"/>
      <c r="D16" s="31">
        <v>18</v>
      </c>
      <c r="E16" s="21">
        <v>110</v>
      </c>
      <c r="F16" s="7"/>
      <c r="J16" s="39"/>
      <c r="K16" s="58"/>
      <c r="L16" s="58"/>
      <c r="M16" s="3"/>
      <c r="N16" s="3"/>
    </row>
    <row r="17" spans="2:14" x14ac:dyDescent="0.3">
      <c r="B17" s="3"/>
      <c r="C17" s="3"/>
      <c r="D17" s="31">
        <v>21</v>
      </c>
      <c r="E17" s="21">
        <v>880</v>
      </c>
      <c r="F17" s="7"/>
      <c r="J17" s="39"/>
      <c r="K17" s="58"/>
      <c r="L17" s="58"/>
      <c r="M17" s="3"/>
      <c r="N17" s="3"/>
    </row>
    <row r="18" spans="2:14" x14ac:dyDescent="0.3">
      <c r="D18" s="31">
        <v>22</v>
      </c>
      <c r="E18" s="21">
        <v>1100</v>
      </c>
      <c r="F18" s="7"/>
      <c r="J18" s="39"/>
      <c r="K18" s="58"/>
      <c r="L18" s="58"/>
      <c r="M18" s="3"/>
      <c r="N18" s="3"/>
    </row>
    <row r="19" spans="2:14" x14ac:dyDescent="0.3">
      <c r="D19" s="31">
        <v>23</v>
      </c>
      <c r="E19" s="21">
        <v>-220</v>
      </c>
      <c r="F19" s="7"/>
      <c r="J19" s="39"/>
      <c r="K19" s="58"/>
      <c r="L19" s="58"/>
      <c r="M19" s="3"/>
      <c r="N19" s="3"/>
    </row>
    <row r="20" spans="2:14" x14ac:dyDescent="0.3">
      <c r="D20" s="31">
        <v>24</v>
      </c>
      <c r="E20" s="21">
        <v>440</v>
      </c>
      <c r="F20" s="7"/>
      <c r="J20" s="39"/>
      <c r="K20" s="58"/>
      <c r="L20" s="58"/>
      <c r="M20" s="3"/>
      <c r="N20" s="3"/>
    </row>
    <row r="21" spans="2:14" x14ac:dyDescent="0.3">
      <c r="B21" s="3"/>
      <c r="C21" s="3"/>
      <c r="D21" s="31">
        <v>25</v>
      </c>
      <c r="E21" s="21">
        <v>880</v>
      </c>
      <c r="F21" s="7"/>
      <c r="J21" s="39"/>
      <c r="K21" s="39"/>
      <c r="M21" s="3"/>
      <c r="N21" s="3"/>
    </row>
    <row r="22" spans="2:14" x14ac:dyDescent="0.3">
      <c r="B22" s="3"/>
      <c r="C22" s="3"/>
      <c r="D22" s="31">
        <v>26</v>
      </c>
      <c r="E22" s="21">
        <v>660</v>
      </c>
      <c r="F22" s="7"/>
    </row>
    <row r="23" spans="2:14" x14ac:dyDescent="0.3">
      <c r="B23" s="3"/>
      <c r="C23" s="3"/>
      <c r="D23" s="31">
        <v>27</v>
      </c>
      <c r="E23" s="21">
        <v>1320</v>
      </c>
      <c r="F23" s="7"/>
    </row>
    <row r="24" spans="2:14" x14ac:dyDescent="0.3">
      <c r="B24" s="3"/>
      <c r="C24" s="3"/>
      <c r="D24" s="18"/>
      <c r="E24" s="19"/>
      <c r="F24" s="7"/>
    </row>
    <row r="25" spans="2:14" x14ac:dyDescent="0.3">
      <c r="B25" s="3"/>
      <c r="C25" s="3"/>
      <c r="D25" s="18"/>
      <c r="E25" s="19"/>
      <c r="F25" s="7"/>
    </row>
    <row r="26" spans="2:14" x14ac:dyDescent="0.3">
      <c r="B26" s="3"/>
      <c r="C26" s="16">
        <f>SUM(C9:C25)</f>
        <v>16500</v>
      </c>
      <c r="D26" s="2"/>
      <c r="E26" s="16">
        <f>SUM(E9:E25)</f>
        <v>16500</v>
      </c>
      <c r="F26" s="7"/>
    </row>
    <row r="28" spans="2:14" ht="15" thickBot="1" x14ac:dyDescent="0.35">
      <c r="B28" s="59" t="s">
        <v>106</v>
      </c>
      <c r="C28" s="59"/>
    </row>
    <row r="29" spans="2:14" x14ac:dyDescent="0.3">
      <c r="B29" s="21">
        <v>1</v>
      </c>
      <c r="C29" s="21">
        <v>4950</v>
      </c>
    </row>
    <row r="30" spans="2:14" x14ac:dyDescent="0.3">
      <c r="B30" s="21">
        <v>2</v>
      </c>
      <c r="C30" s="21">
        <v>220</v>
      </c>
    </row>
    <row r="31" spans="2:14" x14ac:dyDescent="0.3">
      <c r="B31" s="21">
        <v>14</v>
      </c>
      <c r="C31" s="21">
        <v>8360</v>
      </c>
    </row>
    <row r="32" spans="2:14" x14ac:dyDescent="0.3">
      <c r="B32" s="37">
        <v>15</v>
      </c>
      <c r="C32" s="21">
        <v>2310</v>
      </c>
    </row>
    <row r="33" spans="2:3" x14ac:dyDescent="0.3">
      <c r="B33" s="21">
        <v>16</v>
      </c>
      <c r="C33" s="21">
        <v>2200</v>
      </c>
    </row>
    <row r="34" spans="2:3" x14ac:dyDescent="0.3">
      <c r="B34" s="24">
        <v>20</v>
      </c>
      <c r="C34" s="24">
        <v>-2860</v>
      </c>
    </row>
    <row r="35" spans="2:3" x14ac:dyDescent="0.3">
      <c r="B35" s="24">
        <v>3</v>
      </c>
      <c r="C35" s="24">
        <v>1320</v>
      </c>
    </row>
    <row r="36" spans="2:3" x14ac:dyDescent="0.3">
      <c r="B36" s="3"/>
      <c r="C36" s="3"/>
    </row>
    <row r="37" spans="2:3" x14ac:dyDescent="0.3">
      <c r="B37" s="3"/>
      <c r="C37" s="16">
        <f>SUM(C29:C36)</f>
        <v>16500</v>
      </c>
    </row>
  </sheetData>
  <mergeCells count="9">
    <mergeCell ref="B6:E6"/>
    <mergeCell ref="B7:C7"/>
    <mergeCell ref="D7:E7"/>
    <mergeCell ref="B28:C28"/>
    <mergeCell ref="G8:I11"/>
    <mergeCell ref="G13:I14"/>
    <mergeCell ref="K8:L20"/>
    <mergeCell ref="B8:C8"/>
    <mergeCell ref="D8:E8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19"/>
  <sheetViews>
    <sheetView showGridLines="0" workbookViewId="0">
      <selection activeCell="D22" sqref="D22"/>
    </sheetView>
  </sheetViews>
  <sheetFormatPr baseColWidth="10" defaultRowHeight="14.4" x14ac:dyDescent="0.3"/>
  <sheetData>
    <row r="3" spans="2:10" x14ac:dyDescent="0.3">
      <c r="B3" s="1" t="s">
        <v>47</v>
      </c>
      <c r="C3" s="1"/>
      <c r="F3" s="14"/>
      <c r="J3" s="14"/>
    </row>
    <row r="4" spans="2:10" x14ac:dyDescent="0.3">
      <c r="B4" s="1" t="s">
        <v>0</v>
      </c>
      <c r="C4" s="1"/>
      <c r="F4" s="14"/>
      <c r="J4" s="14"/>
    </row>
    <row r="6" spans="2:10" ht="15" thickBot="1" x14ac:dyDescent="0.35">
      <c r="B6" s="59" t="s">
        <v>70</v>
      </c>
      <c r="C6" s="59"/>
      <c r="D6" s="60"/>
      <c r="E6" s="60"/>
    </row>
    <row r="7" spans="2:10" x14ac:dyDescent="0.3">
      <c r="C7">
        <v>16500</v>
      </c>
      <c r="D7" s="7"/>
      <c r="E7" s="7"/>
    </row>
    <row r="9" spans="2:10" x14ac:dyDescent="0.3">
      <c r="B9" s="55" t="s">
        <v>48</v>
      </c>
      <c r="C9" s="55"/>
      <c r="D9" s="55"/>
      <c r="E9" s="55"/>
    </row>
    <row r="10" spans="2:10" ht="15" thickBot="1" x14ac:dyDescent="0.35">
      <c r="B10" s="59" t="s">
        <v>79</v>
      </c>
      <c r="C10" s="59"/>
      <c r="D10" s="59"/>
      <c r="E10" s="59"/>
    </row>
    <row r="11" spans="2:10" x14ac:dyDescent="0.3">
      <c r="B11" s="21" t="s">
        <v>70</v>
      </c>
      <c r="C11" s="21">
        <v>16500</v>
      </c>
      <c r="D11" s="40"/>
      <c r="E11" s="24"/>
    </row>
    <row r="12" spans="2:10" x14ac:dyDescent="0.3">
      <c r="B12" s="21">
        <v>25</v>
      </c>
      <c r="C12" s="21">
        <v>-880</v>
      </c>
      <c r="D12" s="40"/>
      <c r="E12" s="24"/>
    </row>
    <row r="13" spans="2:10" x14ac:dyDescent="0.3">
      <c r="B13" s="21">
        <v>4</v>
      </c>
      <c r="C13" s="21">
        <v>110</v>
      </c>
      <c r="D13" s="40"/>
      <c r="E13" s="24"/>
    </row>
    <row r="14" spans="2:10" x14ac:dyDescent="0.3">
      <c r="B14" s="37">
        <v>5</v>
      </c>
      <c r="C14" s="24">
        <v>-110</v>
      </c>
      <c r="D14" s="40"/>
      <c r="E14" s="24"/>
    </row>
    <row r="15" spans="2:10" x14ac:dyDescent="0.3">
      <c r="B15" s="24">
        <v>17</v>
      </c>
      <c r="C15" s="24">
        <v>220</v>
      </c>
      <c r="D15" s="40"/>
      <c r="E15" s="24"/>
    </row>
    <row r="16" spans="2:10" x14ac:dyDescent="0.3">
      <c r="B16" s="24">
        <v>18</v>
      </c>
      <c r="C16" s="24">
        <v>-110</v>
      </c>
      <c r="D16" s="40"/>
      <c r="E16" s="24"/>
    </row>
    <row r="17" spans="2:5" x14ac:dyDescent="0.3">
      <c r="B17" s="3"/>
      <c r="C17" s="3"/>
      <c r="D17" s="41"/>
      <c r="E17" s="22"/>
    </row>
    <row r="18" spans="2:5" x14ac:dyDescent="0.3">
      <c r="B18" s="3"/>
      <c r="C18" s="3"/>
      <c r="D18" s="41"/>
      <c r="E18" s="22"/>
    </row>
    <row r="19" spans="2:5" x14ac:dyDescent="0.3">
      <c r="B19" s="3"/>
      <c r="C19" s="16">
        <f>SUM(C11:C18)</f>
        <v>15730</v>
      </c>
      <c r="D19" s="42"/>
      <c r="E19" s="7"/>
    </row>
  </sheetData>
  <mergeCells count="4">
    <mergeCell ref="B9:E9"/>
    <mergeCell ref="B6:C6"/>
    <mergeCell ref="D6:E6"/>
    <mergeCell ref="B10:E1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48"/>
  <sheetViews>
    <sheetView showGridLines="0" workbookViewId="0">
      <selection activeCell="K39" sqref="K39"/>
    </sheetView>
  </sheetViews>
  <sheetFormatPr baseColWidth="10" defaultRowHeight="14.4" x14ac:dyDescent="0.3"/>
  <sheetData>
    <row r="3" spans="2:10" x14ac:dyDescent="0.3">
      <c r="B3" s="1" t="s">
        <v>47</v>
      </c>
      <c r="C3" s="1"/>
      <c r="F3" s="14"/>
      <c r="J3" s="14"/>
    </row>
    <row r="4" spans="2:10" x14ac:dyDescent="0.3">
      <c r="B4" s="1" t="s">
        <v>0</v>
      </c>
      <c r="C4" s="1"/>
      <c r="F4" s="14"/>
      <c r="J4" s="14"/>
    </row>
    <row r="6" spans="2:10" x14ac:dyDescent="0.3">
      <c r="B6" s="1" t="s">
        <v>80</v>
      </c>
      <c r="H6" s="43"/>
      <c r="I6" s="44">
        <v>16500</v>
      </c>
    </row>
    <row r="7" spans="2:10" x14ac:dyDescent="0.3">
      <c r="H7" s="45"/>
      <c r="I7" s="45"/>
    </row>
    <row r="8" spans="2:10" x14ac:dyDescent="0.3">
      <c r="B8" t="s">
        <v>81</v>
      </c>
      <c r="C8" t="s">
        <v>82</v>
      </c>
      <c r="H8" s="43">
        <v>7</v>
      </c>
      <c r="I8" s="43">
        <v>-2420</v>
      </c>
    </row>
    <row r="9" spans="2:10" x14ac:dyDescent="0.3">
      <c r="B9" t="s">
        <v>83</v>
      </c>
      <c r="C9" t="s">
        <v>84</v>
      </c>
      <c r="H9" s="43">
        <v>23</v>
      </c>
      <c r="I9" s="43">
        <v>220</v>
      </c>
    </row>
    <row r="10" spans="2:10" x14ac:dyDescent="0.3">
      <c r="H10" s="45"/>
      <c r="I10" s="45"/>
    </row>
    <row r="11" spans="2:10" x14ac:dyDescent="0.3">
      <c r="B11" s="1" t="s">
        <v>85</v>
      </c>
      <c r="H11" s="43"/>
      <c r="I11" s="44">
        <f>SUM(I6:I10)</f>
        <v>14300</v>
      </c>
    </row>
    <row r="12" spans="2:10" x14ac:dyDescent="0.3">
      <c r="H12" s="45"/>
      <c r="I12" s="43"/>
    </row>
    <row r="13" spans="2:10" ht="28.8" x14ac:dyDescent="0.3">
      <c r="B13" t="s">
        <v>81</v>
      </c>
      <c r="C13" s="10" t="s">
        <v>44</v>
      </c>
      <c r="D13" s="10"/>
      <c r="E13" s="10"/>
      <c r="F13" s="10"/>
      <c r="H13" s="43">
        <v>25</v>
      </c>
      <c r="I13" s="43">
        <v>-880</v>
      </c>
    </row>
    <row r="14" spans="2:10" x14ac:dyDescent="0.3">
      <c r="H14" s="45"/>
      <c r="I14" s="45"/>
    </row>
    <row r="15" spans="2:10" x14ac:dyDescent="0.3">
      <c r="B15" s="1" t="s">
        <v>86</v>
      </c>
      <c r="H15" s="43"/>
      <c r="I15" s="44">
        <f>SUM(I11:I13)</f>
        <v>13420</v>
      </c>
    </row>
    <row r="16" spans="2:10" x14ac:dyDescent="0.3">
      <c r="H16" s="45"/>
      <c r="I16" s="45"/>
    </row>
    <row r="17" spans="2:9" x14ac:dyDescent="0.3">
      <c r="B17" t="s">
        <v>87</v>
      </c>
      <c r="C17" t="s">
        <v>88</v>
      </c>
      <c r="H17" s="45"/>
      <c r="I17" s="45"/>
    </row>
    <row r="18" spans="2:9" x14ac:dyDescent="0.3">
      <c r="C18" t="s">
        <v>100</v>
      </c>
      <c r="H18" s="43">
        <v>5</v>
      </c>
      <c r="I18" s="43">
        <v>-110</v>
      </c>
    </row>
    <row r="19" spans="2:9" x14ac:dyDescent="0.3">
      <c r="C19" t="s">
        <v>101</v>
      </c>
      <c r="H19" s="43">
        <v>18</v>
      </c>
      <c r="I19" s="43">
        <v>-110</v>
      </c>
    </row>
    <row r="20" spans="2:9" x14ac:dyDescent="0.3">
      <c r="H20" s="43"/>
      <c r="I20" s="45"/>
    </row>
    <row r="21" spans="2:9" x14ac:dyDescent="0.3">
      <c r="B21" t="s">
        <v>89</v>
      </c>
      <c r="C21" t="s">
        <v>90</v>
      </c>
      <c r="H21" s="43"/>
      <c r="I21" s="45"/>
    </row>
    <row r="22" spans="2:9" x14ac:dyDescent="0.3">
      <c r="C22" t="s">
        <v>25</v>
      </c>
      <c r="H22" s="43">
        <v>4</v>
      </c>
      <c r="I22" s="43">
        <v>110</v>
      </c>
    </row>
    <row r="23" spans="2:9" x14ac:dyDescent="0.3">
      <c r="C23" t="s">
        <v>102</v>
      </c>
      <c r="H23" s="43">
        <v>17</v>
      </c>
      <c r="I23" s="43">
        <v>220</v>
      </c>
    </row>
    <row r="24" spans="2:9" x14ac:dyDescent="0.3">
      <c r="H24" s="43"/>
      <c r="I24" s="45"/>
    </row>
    <row r="25" spans="2:9" x14ac:dyDescent="0.3">
      <c r="B25" s="1" t="s">
        <v>91</v>
      </c>
      <c r="H25" s="45"/>
      <c r="I25" s="44">
        <f>SUM(I15:I23)</f>
        <v>13530</v>
      </c>
    </row>
    <row r="26" spans="2:9" x14ac:dyDescent="0.3">
      <c r="H26" s="45"/>
      <c r="I26" s="45"/>
    </row>
    <row r="27" spans="2:9" x14ac:dyDescent="0.3">
      <c r="B27" t="s">
        <v>89</v>
      </c>
      <c r="C27" t="s">
        <v>92</v>
      </c>
      <c r="H27" s="43">
        <v>11</v>
      </c>
      <c r="I27" s="43">
        <v>0</v>
      </c>
    </row>
    <row r="28" spans="2:9" x14ac:dyDescent="0.3">
      <c r="H28" s="45"/>
      <c r="I28" s="45"/>
    </row>
    <row r="29" spans="2:9" x14ac:dyDescent="0.3">
      <c r="B29" s="1" t="s">
        <v>93</v>
      </c>
      <c r="H29" s="45"/>
      <c r="I29" s="44">
        <f>SUM(I25:I28)</f>
        <v>13530</v>
      </c>
    </row>
    <row r="30" spans="2:9" x14ac:dyDescent="0.3">
      <c r="H30" s="45"/>
      <c r="I30" s="45"/>
    </row>
    <row r="31" spans="2:9" x14ac:dyDescent="0.3">
      <c r="B31" t="s">
        <v>83</v>
      </c>
      <c r="C31" t="s">
        <v>94</v>
      </c>
      <c r="H31" s="43">
        <v>6</v>
      </c>
      <c r="I31" s="43">
        <v>770</v>
      </c>
    </row>
    <row r="32" spans="2:9" x14ac:dyDescent="0.3">
      <c r="C32" t="s">
        <v>95</v>
      </c>
      <c r="H32" s="43">
        <v>13</v>
      </c>
      <c r="I32" s="43">
        <v>220</v>
      </c>
    </row>
    <row r="33" spans="2:9" x14ac:dyDescent="0.3">
      <c r="C33" t="s">
        <v>96</v>
      </c>
      <c r="H33" s="43">
        <v>19</v>
      </c>
      <c r="I33" s="43">
        <v>220</v>
      </c>
    </row>
    <row r="34" spans="2:9" x14ac:dyDescent="0.3">
      <c r="H34" s="45"/>
      <c r="I34" s="45"/>
    </row>
    <row r="35" spans="2:9" x14ac:dyDescent="0.3">
      <c r="B35" t="s">
        <v>87</v>
      </c>
      <c r="C35" t="s">
        <v>97</v>
      </c>
      <c r="H35" s="43">
        <v>21</v>
      </c>
      <c r="I35" s="43">
        <v>-880</v>
      </c>
    </row>
    <row r="36" spans="2:9" x14ac:dyDescent="0.3">
      <c r="C36" t="s">
        <v>103</v>
      </c>
      <c r="H36" s="43">
        <v>22</v>
      </c>
      <c r="I36" s="43">
        <v>-1100</v>
      </c>
    </row>
    <row r="37" spans="2:9" x14ac:dyDescent="0.3">
      <c r="C37" t="s">
        <v>104</v>
      </c>
      <c r="H37" s="43">
        <v>27</v>
      </c>
      <c r="I37" s="43">
        <v>-1320</v>
      </c>
    </row>
    <row r="38" spans="2:9" x14ac:dyDescent="0.3">
      <c r="H38" s="45"/>
      <c r="I38" s="45"/>
    </row>
    <row r="39" spans="2:9" x14ac:dyDescent="0.3">
      <c r="B39" s="1" t="s">
        <v>98</v>
      </c>
      <c r="H39" s="45"/>
      <c r="I39" s="44">
        <f>SUM(I29:I38)</f>
        <v>11440</v>
      </c>
    </row>
    <row r="40" spans="2:9" x14ac:dyDescent="0.3">
      <c r="D40" s="1"/>
      <c r="H40" s="45"/>
      <c r="I40" s="45"/>
    </row>
    <row r="41" spans="2:9" x14ac:dyDescent="0.3">
      <c r="B41" t="s">
        <v>87</v>
      </c>
      <c r="C41" t="s">
        <v>29</v>
      </c>
      <c r="H41" s="43">
        <v>8</v>
      </c>
      <c r="I41" s="43">
        <v>-660</v>
      </c>
    </row>
    <row r="42" spans="2:9" x14ac:dyDescent="0.3">
      <c r="C42" t="s">
        <v>30</v>
      </c>
      <c r="H42" s="43">
        <v>9</v>
      </c>
      <c r="I42" s="43">
        <v>-660</v>
      </c>
    </row>
    <row r="43" spans="2:9" x14ac:dyDescent="0.3">
      <c r="H43" s="45"/>
      <c r="I43" s="45"/>
    </row>
    <row r="44" spans="2:9" x14ac:dyDescent="0.3">
      <c r="B44" s="1" t="s">
        <v>99</v>
      </c>
      <c r="H44" s="45"/>
      <c r="I44" s="44">
        <f>SUM(I39:I43)</f>
        <v>10120</v>
      </c>
    </row>
    <row r="47" spans="2:9" x14ac:dyDescent="0.3">
      <c r="G47" s="46" t="s">
        <v>105</v>
      </c>
      <c r="H47" s="47">
        <v>14</v>
      </c>
      <c r="I47" s="46">
        <f>+'Res. a)'!G12</f>
        <v>8360</v>
      </c>
    </row>
    <row r="48" spans="2:9" x14ac:dyDescent="0.3">
      <c r="G48" s="46" t="s">
        <v>64</v>
      </c>
      <c r="H48" s="46"/>
      <c r="I48" s="46">
        <f>+I44-I47</f>
        <v>1760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Planteo Ejercicio</vt:lpstr>
      <vt:lpstr>Res. a)</vt:lpstr>
      <vt:lpstr>Res. b) </vt:lpstr>
      <vt:lpstr>Res. c)</vt:lpstr>
      <vt:lpstr>Res. d)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Franco Frontoni</dc:creator>
  <cp:lastModifiedBy>Franco Frontoni</cp:lastModifiedBy>
  <dcterms:created xsi:type="dcterms:W3CDTF">2020-06-28T21:33:42Z</dcterms:created>
  <dcterms:modified xsi:type="dcterms:W3CDTF">2020-09-08T20:20:55Z</dcterms:modified>
</cp:coreProperties>
</file>